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3\MOD. PPTO\"/>
    </mc:Choice>
  </mc:AlternateContent>
  <xr:revisionPtr revIDLastSave="0" documentId="8_{24324187-2D7E-4059-BC43-A4EF6341F1A0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N23" i="9" l="1"/>
  <c r="N22" i="9"/>
  <c r="H24" i="9"/>
  <c r="Q71" i="9" l="1"/>
  <c r="Q67" i="9"/>
  <c r="Q58" i="9"/>
  <c r="H76" i="9" l="1"/>
  <c r="N63" i="9"/>
  <c r="P63" i="9" s="1"/>
  <c r="H62" i="9"/>
  <c r="N62" i="9" s="1"/>
  <c r="H9" i="9" l="1"/>
  <c r="N11" i="9"/>
  <c r="P53" i="9" l="1"/>
  <c r="N53" i="9"/>
  <c r="N21" i="9" l="1"/>
  <c r="H20" i="9"/>
  <c r="N20" i="9" s="1"/>
  <c r="N73" i="9" l="1"/>
  <c r="P73" i="9" s="1"/>
  <c r="I72" i="9"/>
  <c r="N72" i="9" s="1"/>
  <c r="K68" i="9"/>
  <c r="K76" i="9" s="1"/>
  <c r="P69" i="9"/>
  <c r="P59" i="9"/>
  <c r="N59" i="9"/>
  <c r="I58" i="9"/>
  <c r="N58" i="9" s="1"/>
  <c r="N61" i="9" l="1"/>
  <c r="P61" i="9" s="1"/>
  <c r="H60" i="9"/>
  <c r="N60" i="9" s="1"/>
  <c r="N65" i="9" l="1"/>
  <c r="J66" i="9"/>
  <c r="J64" i="9"/>
  <c r="J76" i="9" l="1"/>
  <c r="N71" i="9"/>
  <c r="I70" i="9"/>
  <c r="N30" i="9"/>
  <c r="N31" i="9"/>
  <c r="N32" i="9"/>
  <c r="N33" i="9"/>
  <c r="N34" i="9"/>
  <c r="N35" i="9"/>
  <c r="N36" i="9"/>
  <c r="N37" i="9"/>
  <c r="N38" i="9"/>
  <c r="N39" i="9"/>
  <c r="N40" i="9"/>
  <c r="N41" i="9"/>
  <c r="N43" i="9"/>
  <c r="N44" i="9"/>
  <c r="N45" i="9"/>
  <c r="N46" i="9"/>
  <c r="N47" i="9"/>
  <c r="N48" i="9"/>
  <c r="N49" i="9"/>
  <c r="N50" i="9"/>
  <c r="N51" i="9"/>
  <c r="N52" i="9"/>
  <c r="N54" i="9"/>
  <c r="N55" i="9"/>
  <c r="N56" i="9"/>
  <c r="N57" i="9"/>
  <c r="H42" i="9"/>
  <c r="N42" i="9" s="1"/>
  <c r="P54" i="9"/>
  <c r="P50" i="9"/>
  <c r="P49" i="9"/>
  <c r="P48" i="9"/>
  <c r="P43" i="9"/>
  <c r="P44" i="9"/>
  <c r="P45" i="9"/>
  <c r="P46" i="9"/>
  <c r="P47" i="9"/>
  <c r="P51" i="9"/>
  <c r="P52" i="9"/>
  <c r="P55" i="9"/>
  <c r="P56" i="9"/>
  <c r="P57" i="9"/>
  <c r="H29" i="9"/>
  <c r="P39" i="9"/>
  <c r="P38" i="9"/>
  <c r="P37" i="9"/>
  <c r="P31" i="9"/>
  <c r="P32" i="9"/>
  <c r="P33" i="9"/>
  <c r="P34" i="9"/>
  <c r="P35" i="9"/>
  <c r="P36" i="9"/>
  <c r="P40" i="9"/>
  <c r="P41" i="9"/>
  <c r="P30" i="9"/>
  <c r="N29" i="9" l="1"/>
  <c r="P29" i="9"/>
  <c r="P42" i="9"/>
  <c r="N75" i="9"/>
  <c r="I74" i="9"/>
  <c r="N74" i="9" s="1"/>
  <c r="H22" i="9"/>
  <c r="I76" i="9" l="1"/>
  <c r="H18" i="9"/>
  <c r="N15" i="9"/>
  <c r="H14" i="9"/>
  <c r="N14" i="9" s="1"/>
  <c r="P75" i="9" l="1"/>
  <c r="P71" i="9" l="1"/>
  <c r="N70" i="9"/>
  <c r="N69" i="9"/>
  <c r="M64" i="9"/>
  <c r="M76" i="9" s="1"/>
  <c r="N67" i="9"/>
  <c r="P67" i="9" s="1"/>
  <c r="N64" i="9" l="1"/>
  <c r="N66" i="9"/>
  <c r="N68" i="9"/>
  <c r="N76" i="9" s="1"/>
  <c r="N13" i="9"/>
  <c r="H12" i="9"/>
  <c r="N10" i="9"/>
  <c r="N12" i="9" l="1"/>
  <c r="N9" i="9"/>
  <c r="H16" i="9"/>
  <c r="P65" i="9" l="1"/>
  <c r="N18" i="9" l="1"/>
  <c r="N24" i="9" l="1"/>
  <c r="O76" i="9" s="1"/>
  <c r="N17" i="9" l="1"/>
  <c r="N16" i="9"/>
</calcChain>
</file>

<file path=xl/sharedStrings.xml><?xml version="1.0" encoding="utf-8"?>
<sst xmlns="http://schemas.openxmlformats.org/spreadsheetml/2006/main" count="215" uniqueCount="99">
  <si>
    <t>ITEM</t>
  </si>
  <si>
    <t>ASIGNACIÓN</t>
  </si>
  <si>
    <t>SUB 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</si>
  <si>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</si>
  <si>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</si>
  <si>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</si>
  <si>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</si>
  <si>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</si>
  <si>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</si>
  <si>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</si>
  <si>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</si>
  <si>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05     PROGRAMAS RECREACIONALES</t>
  </si>
  <si>
    <t>06     PROGRAMAS CULTURALES</t>
  </si>
  <si>
    <t>03</t>
  </si>
  <si>
    <t>MAYORES GASTOS</t>
  </si>
  <si>
    <t>TOTAL  M$</t>
  </si>
  <si>
    <t>MAYORES INGRESOS</t>
  </si>
  <si>
    <t>TOTAL MAYORES INGRESOS</t>
  </si>
  <si>
    <t>SUBASIGNACIÓN</t>
  </si>
  <si>
    <t>999</t>
  </si>
  <si>
    <t>01</t>
  </si>
  <si>
    <t>02</t>
  </si>
  <si>
    <t>001</t>
  </si>
  <si>
    <t>TRANSF. CORRIENTES - AL SECTOR PRIVADO</t>
  </si>
  <si>
    <t>ESTRUCTURA PRESUPUESTARIA MUNICIPAL 2023</t>
  </si>
  <si>
    <t>08</t>
  </si>
  <si>
    <t>MULTAS Y SANCIONES PECUNIARIAS</t>
  </si>
  <si>
    <t>003</t>
  </si>
  <si>
    <t>007</t>
  </si>
  <si>
    <t>SERVICIOS GENERALES</t>
  </si>
  <si>
    <t>011</t>
  </si>
  <si>
    <t>06</t>
  </si>
  <si>
    <t>SALDO ACTUAL</t>
  </si>
  <si>
    <t>SALDO FINAL</t>
  </si>
  <si>
    <t>PERMISOS Y LECENCIAS</t>
  </si>
  <si>
    <t>LICENCIAS DE CONDUCIR Y SIMILARES</t>
  </si>
  <si>
    <t>SERV. DE PRODUCCION Y DESARROLLO DE EVENTOS</t>
  </si>
  <si>
    <t>ARRIENDOS</t>
  </si>
  <si>
    <t>OTROS</t>
  </si>
  <si>
    <t>TRANSF. PARA GASTOS DE CAPITAL- DE OTRAS ENT. PUBL.</t>
  </si>
  <si>
    <t>13</t>
  </si>
  <si>
    <t>005</t>
  </si>
  <si>
    <t>PATENTES MINERAS LEY Nº 19.143</t>
  </si>
  <si>
    <t>INICIATIVAS DE INVERSION - PROYECTOS</t>
  </si>
  <si>
    <t>080</t>
  </si>
  <si>
    <t>OTROS GASTOS - VARIOS</t>
  </si>
  <si>
    <t>Otras Multa Beneficio Municipal</t>
  </si>
  <si>
    <t>05</t>
  </si>
  <si>
    <t xml:space="preserve">TRANSF. CTES. - DE OTRAS ENTIDADES PUBLICAS </t>
  </si>
  <si>
    <t>OTRAS TRANSFERENCIAS CORRIENTES DE LA SUBDERE</t>
  </si>
  <si>
    <t>INTERESES</t>
  </si>
  <si>
    <t>RENTAS DE LA PROPIEDAD</t>
  </si>
  <si>
    <t>CTAS.POR COBRAR TRIBUTOS USO DE BIENES Y ACTIVIDAD</t>
  </si>
  <si>
    <t>GASTO EN PERSONAL A CONTRATA</t>
  </si>
  <si>
    <t>GASTO EN PERSONAL A PLANTA</t>
  </si>
  <si>
    <t>SUELDOS BASE</t>
  </si>
  <si>
    <t>ASIGNACION PROFESIONAL D.L.Nº479 DE 1974</t>
  </si>
  <si>
    <t>004</t>
  </si>
  <si>
    <t>ASIGNACION ZONA ART. 7 Y 25 D.L. N 3551</t>
  </si>
  <si>
    <t>ASIGNACION MUNICIPAL,ART.24 Y 31 D.L.Nº3.551 DE 1981</t>
  </si>
  <si>
    <t>ASIGNACION ART. 1, LEY Nº 19.529</t>
  </si>
  <si>
    <t>009</t>
  </si>
  <si>
    <t>OTRAS ASIGNACIONES COMPENSATORIAS PERS.PLANTA</t>
  </si>
  <si>
    <t>014</t>
  </si>
  <si>
    <t>ASIGNACION UNICA ART.4, LEY Nº18.717</t>
  </si>
  <si>
    <t>015</t>
  </si>
  <si>
    <t>COMPONENTE BASE ASIGNACION DE DESEMPEÑO</t>
  </si>
  <si>
    <t>022</t>
  </si>
  <si>
    <t>ASIGN. MEJOR. GESTION MUNICIPAL, ART. 1, LEY N°20008</t>
  </si>
  <si>
    <t>TRABAJOS EXTRAORDINARIOS</t>
  </si>
  <si>
    <t>COMISIONES DE SERV.EN EL PAIS</t>
  </si>
  <si>
    <t>006</t>
  </si>
  <si>
    <t>BONO EXTRAORDINARIO ANUAL</t>
  </si>
  <si>
    <t>013</t>
  </si>
  <si>
    <t>INCREMENTO PREVISIONAL, ART.2, D.L. 3501 DE 1980</t>
  </si>
  <si>
    <t>BONIFICACION COMPENSATORIA ART.10, LEYNº 18.675</t>
  </si>
  <si>
    <t>OTRAS ASIGNACIONES COMPENSATORIAS</t>
  </si>
  <si>
    <t>021</t>
  </si>
  <si>
    <t>OTRAS COTIZAC.PREVISIONALES</t>
  </si>
  <si>
    <t>04</t>
  </si>
  <si>
    <t>PRESTACIONES SERV.EN PROGRAMAS COMUNITARIOS</t>
  </si>
  <si>
    <t>OTROS GASTOS EN PERSONAL</t>
  </si>
  <si>
    <t>12</t>
  </si>
  <si>
    <t>GASTOS DE REPRESENTACION, PROTOCOLO Y CEREMONIAL</t>
  </si>
  <si>
    <t>TRANSF. CORRIENTES - A OTRAS ENTIDADES PUBLICAS</t>
  </si>
  <si>
    <t>101</t>
  </si>
  <si>
    <t>A SALUD</t>
  </si>
  <si>
    <t>ASISTENCIA SOCIAL A PERSONAS NATURALES</t>
  </si>
  <si>
    <t xml:space="preserve">QUINTA MODIFICACION PRESUPUESTARIA 2023(MILES $)                   </t>
  </si>
  <si>
    <t>PATENTES COMERCIALES</t>
  </si>
  <si>
    <t>MATERIALES DE USO O CONSUMO</t>
  </si>
  <si>
    <t>PROYECTOS</t>
  </si>
  <si>
    <t>CONSULTORIAS</t>
  </si>
  <si>
    <t>99</t>
  </si>
  <si>
    <t>DEVOLUCIONES Y REINTEGROS</t>
  </si>
  <si>
    <t>A SERVICIOS BIENESTAR</t>
  </si>
  <si>
    <t>PERMISOS MUNICIPALES</t>
  </si>
  <si>
    <t>SERVICIOS BASICOS</t>
  </si>
  <si>
    <t>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</si>
</sst>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8">
    <xf numFmtId="0" fontId="0" fillId="0" borderId="0" xfId="0"/>
    <xf numFmtId="0" fontId="0" fillId="4" borderId="0" xfId="0" applyFill="1"/>
    <xf numFmtId="42" fontId="0" fillId="4" borderId="0" xfId="0" applyNumberFormat="1" applyFill="1"/>
    <xf numFmtId="0" fontId="2" fillId="4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167" fontId="5" fillId="5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167" fontId="4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2" xfId="2" applyNumberFormat="1" applyFont="1" applyFill="1" applyBorder="1" applyAlignment="1" applyProtection="1">
      <alignment horizontal="right" vertical="center" wrapText="1"/>
      <protection locked="0" hidden="1"/>
    </xf>
    <xf numFmtId="167" fontId="2" fillId="4" borderId="0" xfId="0" applyNumberFormat="1" applyFont="1" applyFill="1"/>
    <xf numFmtId="42" fontId="5" fillId="6" borderId="10" xfId="3" applyFont="1" applyFill="1" applyBorder="1" applyAlignment="1">
      <alignment horizontal="right" vertical="center"/>
    </xf>
    <xf numFmtId="42" fontId="2" fillId="4" borderId="0" xfId="0" applyNumberFormat="1" applyFont="1" applyFill="1"/>
    <xf numFmtId="0" fontId="3" fillId="4" borderId="0" xfId="0" applyFont="1" applyFill="1" applyBorder="1" applyAlignment="1">
      <alignment horizontal="center" vertical="center"/>
    </xf>
    <xf numFmtId="42" fontId="5" fillId="4" borderId="0" xfId="3" applyFont="1" applyFill="1" applyBorder="1" applyAlignment="1">
      <alignment horizontal="center" vertical="center"/>
    </xf>
    <xf numFmtId="0" fontId="3" fillId="4" borderId="0" xfId="0" applyFont="1" applyFill="1"/>
    <xf numFmtId="0" fontId="5" fillId="3" borderId="10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15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5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10" xfId="0" applyFont="1" applyFill="1" applyBorder="1" applyAlignment="1" applyProtection="1">
      <alignment horizontal="center" vertical="center" wrapText="1"/>
      <protection locked="0" hidden="1"/>
    </xf>
    <xf numFmtId="0" fontId="5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5" fillId="5" borderId="10" xfId="0" applyFont="1" applyFill="1" applyBorder="1" applyAlignment="1">
      <alignment horizontal="center" vertical="center" textRotation="90" wrapText="1"/>
    </xf>
    <xf numFmtId="167" fontId="5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" fillId="4" borderId="11" xfId="0" applyNumberFormat="1" applyFont="1" applyFill="1" applyBorder="1"/>
    <xf numFmtId="0" fontId="5" fillId="4" borderId="5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textRotation="90" wrapText="1"/>
    </xf>
    <xf numFmtId="167" fontId="4" fillId="4" borderId="5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49" fontId="4" fillId="4" borderId="3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49" fontId="5" fillId="4" borderId="10" xfId="0" quotePrefix="1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vertical="center" wrapText="1"/>
    </xf>
    <xf numFmtId="0" fontId="8" fillId="7" borderId="13" xfId="0" applyFont="1" applyFill="1" applyBorder="1" applyAlignment="1">
      <alignment vertical="center" wrapText="1"/>
    </xf>
    <xf numFmtId="49" fontId="4" fillId="4" borderId="0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textRotation="90" wrapText="1"/>
    </xf>
    <xf numFmtId="3" fontId="2" fillId="4" borderId="10" xfId="0" applyNumberFormat="1" applyFont="1" applyFill="1" applyBorder="1"/>
    <xf numFmtId="3" fontId="2" fillId="4" borderId="1" xfId="0" applyNumberFormat="1" applyFont="1" applyFill="1" applyBorder="1"/>
    <xf numFmtId="0" fontId="5" fillId="5" borderId="14" xfId="0" applyFont="1" applyFill="1" applyBorder="1" applyAlignment="1">
      <alignment horizontal="center" vertical="center" wrapText="1"/>
    </xf>
    <xf numFmtId="49" fontId="5" fillId="5" borderId="12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textRotation="90" wrapText="1"/>
    </xf>
    <xf numFmtId="167" fontId="5" fillId="5" borderId="12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15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14" xfId="2" applyNumberFormat="1" applyFont="1" applyFill="1" applyBorder="1" applyAlignment="1" applyProtection="1">
      <alignment horizontal="right" vertical="center" wrapText="1"/>
      <protection locked="0" hidden="1"/>
    </xf>
    <xf numFmtId="0" fontId="4" fillId="5" borderId="10" xfId="0" applyFont="1" applyFill="1" applyBorder="1" applyAlignment="1">
      <alignment horizontal="center" vertical="center" textRotation="90" wrapText="1"/>
    </xf>
    <xf numFmtId="0" fontId="8" fillId="4" borderId="4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/>
    </xf>
    <xf numFmtId="167" fontId="4" fillId="4" borderId="1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11" xfId="2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6" xfId="2" applyNumberFormat="1" applyFont="1" applyFill="1" applyBorder="1" applyAlignment="1" applyProtection="1">
      <alignment horizontal="right" vertical="center" wrapText="1"/>
      <protection locked="0" hidden="1"/>
    </xf>
    <xf numFmtId="3" fontId="2" fillId="4" borderId="12" xfId="0" applyNumberFormat="1" applyFont="1" applyFill="1" applyBorder="1"/>
    <xf numFmtId="49" fontId="9" fillId="5" borderId="5" xfId="0" applyNumberFormat="1" applyFont="1" applyFill="1" applyBorder="1" applyAlignment="1">
      <alignment horizontal="center" vertical="center"/>
    </xf>
    <xf numFmtId="49" fontId="10" fillId="5" borderId="10" xfId="0" applyNumberFormat="1" applyFont="1" applyFill="1" applyBorder="1" applyAlignment="1">
      <alignment horizontal="center" vertical="center"/>
    </xf>
    <xf numFmtId="167" fontId="9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9" fillId="5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10" xfId="2" applyNumberFormat="1" applyFont="1" applyFill="1" applyBorder="1" applyAlignment="1" applyProtection="1">
      <alignment horizontal="right" vertical="center" wrapText="1"/>
      <protection locked="0" hidden="1"/>
    </xf>
    <xf numFmtId="0" fontId="11" fillId="5" borderId="5" xfId="0" applyFont="1" applyFill="1" applyBorder="1" applyAlignment="1">
      <alignment horizontal="center" vertical="center" wrapText="1"/>
    </xf>
    <xf numFmtId="49" fontId="11" fillId="5" borderId="10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textRotation="90" wrapText="1"/>
    </xf>
    <xf numFmtId="0" fontId="11" fillId="5" borderId="10" xfId="0" applyFont="1" applyFill="1" applyBorder="1" applyAlignment="1">
      <alignment horizontal="center" vertical="center" textRotation="90" wrapText="1"/>
    </xf>
    <xf numFmtId="0" fontId="0" fillId="5" borderId="3" xfId="0" applyFill="1" applyBorder="1"/>
    <xf numFmtId="0" fontId="12" fillId="5" borderId="10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center" textRotation="90" wrapText="1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4" borderId="14" xfId="0" applyFont="1" applyFill="1" applyBorder="1" applyAlignment="1">
      <alignment horizontal="center" vertical="center" wrapText="1"/>
    </xf>
    <xf numFmtId="49" fontId="5" fillId="4" borderId="12" xfId="0" applyNumberFormat="1" applyFont="1" applyFill="1" applyBorder="1" applyAlignment="1">
      <alignment horizontal="center" vertical="center"/>
    </xf>
    <xf numFmtId="167" fontId="4" fillId="4" borderId="15" xfId="2" applyNumberFormat="1" applyFont="1" applyFill="1" applyBorder="1" applyAlignment="1" applyProtection="1">
      <alignment horizontal="right" vertical="center" wrapText="1"/>
      <protection locked="0" hidden="1"/>
    </xf>
    <xf numFmtId="3" fontId="4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7" borderId="18" xfId="0" applyFont="1" applyFill="1" applyBorder="1" applyAlignment="1">
      <alignment vertical="center" wrapText="1"/>
    </xf>
    <xf numFmtId="0" fontId="4" fillId="4" borderId="15" xfId="0" applyFont="1" applyFill="1" applyBorder="1" applyAlignment="1" applyProtection="1">
      <alignment horizontal="center" vertical="top" textRotation="90" wrapText="1"/>
      <protection locked="0" hidden="1"/>
    </xf>
    <xf numFmtId="0" fontId="4" fillId="4" borderId="10" xfId="0" applyFont="1" applyFill="1" applyBorder="1" applyAlignment="1" applyProtection="1">
      <alignment horizontal="center" vertical="top" textRotation="90" wrapText="1"/>
      <protection locked="0" hidden="1"/>
    </xf>
    <xf numFmtId="0" fontId="8" fillId="7" borderId="19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4" fillId="5" borderId="10" xfId="0" applyNumberFormat="1" applyFont="1" applyFill="1" applyBorder="1" applyAlignment="1" applyProtection="1">
      <alignment horizontal="center" vertical="center" wrapText="1"/>
      <protection locked="0" hidden="1"/>
    </xf>
    <xf numFmtId="3" fontId="2" fillId="5" borderId="1" xfId="0" applyNumberFormat="1" applyFont="1" applyFill="1" applyBorder="1"/>
    <xf numFmtId="3" fontId="2" fillId="5" borderId="11" xfId="0" applyNumberFormat="1" applyFont="1" applyFill="1" applyBorder="1"/>
    <xf numFmtId="3" fontId="2" fillId="5" borderId="10" xfId="0" applyNumberFormat="1" applyFont="1" applyFill="1" applyBorder="1"/>
    <xf numFmtId="49" fontId="5" fillId="5" borderId="10" xfId="0" quotePrefix="1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167" fontId="4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3" fontId="5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7" fontId="0" fillId="4" borderId="0" xfId="0" applyNumberFormat="1" applyFill="1"/>
    <xf numFmtId="0" fontId="8" fillId="7" borderId="20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5" fillId="8" borderId="8" xfId="0" applyFont="1" applyFill="1" applyBorder="1" applyAlignment="1">
      <alignment horizontal="center" vertical="center" textRotation="90" wrapText="1"/>
    </xf>
    <xf numFmtId="0" fontId="5" fillId="8" borderId="14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textRotation="90" wrapText="1"/>
    </xf>
    <xf numFmtId="0" fontId="5" fillId="3" borderId="1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R79"/>
  <sheetViews>
    <sheetView tabSelected="1" zoomScale="107" zoomScaleNormal="107" workbookViewId="0">
      <selection activeCell="B2" sqref="B2:N24"/>
    </sheetView>
  </sheetViews>
  <sheetFormatPr baseColWidth="10" defaultColWidth="11.5546875" defaultRowHeight="14.4" x14ac:dyDescent="0.3"/>
  <cols>
    <col min="1" max="1" width="3.5546875" style="1" customWidth="1"/>
    <col min="2" max="2" width="3.21875" style="1" customWidth="1"/>
    <col min="3" max="3" width="3.109375" style="1" customWidth="1"/>
    <col min="4" max="4" width="3.77734375" style="1" customWidth="1"/>
    <col min="5" max="6" width="3.88671875" style="1" customWidth="1"/>
    <col min="7" max="7" width="38.5546875" style="1" customWidth="1"/>
    <col min="8" max="8" width="7" style="1" customWidth="1"/>
    <col min="9" max="9" width="7.33203125" style="1" customWidth="1"/>
    <col min="10" max="10" width="6.6640625" style="1" customWidth="1"/>
    <col min="11" max="11" width="7.109375" style="1" customWidth="1"/>
    <col min="12" max="12" width="4" style="1" customWidth="1"/>
    <col min="13" max="13" width="6.88671875" style="1" customWidth="1"/>
    <col min="14" max="15" width="7.88671875" style="1" customWidth="1"/>
    <col min="16" max="16" width="7.109375" style="1" customWidth="1"/>
    <col min="17" max="16384" width="11.5546875" style="1"/>
  </cols>
  <sheetData>
    <row r="1" spans="2:16" ht="4.2" customHeight="1" x14ac:dyDescent="0.3"/>
    <row r="2" spans="2:16" ht="15" customHeight="1" x14ac:dyDescent="0.3">
      <c r="B2" s="3"/>
      <c r="C2" s="3"/>
      <c r="D2" s="3"/>
      <c r="E2" s="3"/>
      <c r="F2" s="3"/>
      <c r="G2" s="120" t="s">
        <v>24</v>
      </c>
      <c r="H2" s="120"/>
      <c r="I2" s="120"/>
      <c r="J2" s="120"/>
      <c r="K2" s="120"/>
      <c r="L2" s="3"/>
      <c r="M2" s="3"/>
      <c r="N2" s="3"/>
      <c r="O2" s="3"/>
      <c r="P2" s="3"/>
    </row>
    <row r="3" spans="2:16" ht="3.6" customHeight="1" x14ac:dyDescent="0.3">
      <c r="B3" s="3"/>
      <c r="C3" s="3"/>
      <c r="D3" s="3"/>
      <c r="E3" s="3"/>
      <c r="F3" s="3"/>
      <c r="G3" s="120"/>
      <c r="H3" s="120"/>
      <c r="I3" s="120"/>
      <c r="J3" s="120"/>
      <c r="K3" s="120"/>
      <c r="L3" s="3"/>
      <c r="M3" s="3"/>
      <c r="N3" s="3"/>
      <c r="O3" s="3"/>
      <c r="P3" s="3"/>
    </row>
    <row r="4" spans="2:16" ht="2.4" customHeight="1" x14ac:dyDescent="0.3">
      <c r="B4" s="4"/>
      <c r="C4" s="4"/>
      <c r="D4" s="4"/>
      <c r="E4" s="4"/>
      <c r="F4" s="4"/>
      <c r="G4" s="5"/>
      <c r="H4" s="4"/>
      <c r="I4" s="6"/>
      <c r="J4" s="7"/>
      <c r="K4" s="4"/>
      <c r="L4" s="4"/>
      <c r="M4" s="4"/>
      <c r="N4" s="4"/>
      <c r="O4" s="3"/>
      <c r="P4" s="3"/>
    </row>
    <row r="5" spans="2:16" x14ac:dyDescent="0.3">
      <c r="B5" s="8" t="s">
        <v>88</v>
      </c>
      <c r="C5" s="4"/>
      <c r="D5" s="4"/>
      <c r="E5" s="4"/>
      <c r="F5" s="4"/>
      <c r="G5" s="5"/>
      <c r="H5" s="9"/>
      <c r="I5" s="10"/>
      <c r="J5" s="11"/>
      <c r="K5" s="4"/>
      <c r="L5" s="4"/>
      <c r="M5" s="4"/>
      <c r="N5" s="4"/>
      <c r="O5" s="3"/>
      <c r="P5" s="3"/>
    </row>
    <row r="6" spans="2:16" ht="15" thickBot="1" x14ac:dyDescent="0.35">
      <c r="B6" s="8" t="s">
        <v>16</v>
      </c>
      <c r="C6" s="4"/>
      <c r="D6" s="4"/>
      <c r="E6" s="4"/>
      <c r="F6" s="4"/>
      <c r="G6" s="5"/>
      <c r="H6" s="9"/>
      <c r="I6" s="10"/>
      <c r="J6" s="11"/>
      <c r="K6" s="4"/>
      <c r="L6" s="4"/>
      <c r="M6" s="4"/>
      <c r="N6" s="4"/>
      <c r="O6" s="3"/>
      <c r="P6" s="3"/>
    </row>
    <row r="7" spans="2:16" ht="15" customHeight="1" thickBot="1" x14ac:dyDescent="0.35">
      <c r="B7" s="121" t="s">
        <v>10</v>
      </c>
      <c r="C7" s="123" t="s">
        <v>0</v>
      </c>
      <c r="D7" s="134" t="s">
        <v>1</v>
      </c>
      <c r="E7" s="136" t="s">
        <v>2</v>
      </c>
      <c r="F7" s="12"/>
      <c r="G7" s="132" t="s">
        <v>3</v>
      </c>
      <c r="H7" s="127" t="s">
        <v>4</v>
      </c>
      <c r="I7" s="128"/>
      <c r="J7" s="128"/>
      <c r="K7" s="128"/>
      <c r="L7" s="128"/>
      <c r="M7" s="128"/>
      <c r="N7" s="129"/>
      <c r="O7" s="3"/>
      <c r="P7" s="3"/>
    </row>
    <row r="8" spans="2:16" ht="65.400000000000006" customHeight="1" thickBot="1" x14ac:dyDescent="0.35">
      <c r="B8" s="130"/>
      <c r="C8" s="131"/>
      <c r="D8" s="135"/>
      <c r="E8" s="137"/>
      <c r="F8" s="13"/>
      <c r="G8" s="133"/>
      <c r="H8" s="14" t="s">
        <v>5</v>
      </c>
      <c r="I8" s="15" t="s">
        <v>6</v>
      </c>
      <c r="J8" s="14" t="s">
        <v>7</v>
      </c>
      <c r="K8" s="15" t="s">
        <v>9</v>
      </c>
      <c r="L8" s="14" t="s">
        <v>11</v>
      </c>
      <c r="M8" s="15" t="s">
        <v>12</v>
      </c>
      <c r="N8" s="14" t="s">
        <v>15</v>
      </c>
      <c r="O8" s="3"/>
      <c r="P8" s="3"/>
    </row>
    <row r="9" spans="2:16" ht="13.95" customHeight="1" thickBot="1" x14ac:dyDescent="0.35">
      <c r="B9" s="16" t="s">
        <v>13</v>
      </c>
      <c r="C9" s="17" t="s">
        <v>20</v>
      </c>
      <c r="D9" s="18"/>
      <c r="E9" s="17"/>
      <c r="F9" s="17"/>
      <c r="G9" s="53" t="s">
        <v>52</v>
      </c>
      <c r="H9" s="19">
        <f>SUM(H10:H11)</f>
        <v>256464</v>
      </c>
      <c r="I9" s="20"/>
      <c r="J9" s="19"/>
      <c r="K9" s="20"/>
      <c r="L9" s="19"/>
      <c r="M9" s="20"/>
      <c r="N9" s="19">
        <f>SUM(H9:M9)</f>
        <v>256464</v>
      </c>
      <c r="O9" s="3"/>
      <c r="P9" s="3"/>
    </row>
    <row r="10" spans="2:16" ht="13.95" customHeight="1" thickBot="1" x14ac:dyDescent="0.35">
      <c r="B10" s="21"/>
      <c r="C10" s="22"/>
      <c r="D10" s="23" t="s">
        <v>22</v>
      </c>
      <c r="E10" s="24" t="s">
        <v>22</v>
      </c>
      <c r="F10" s="24"/>
      <c r="G10" s="116" t="s">
        <v>89</v>
      </c>
      <c r="H10" s="25">
        <v>254080</v>
      </c>
      <c r="I10" s="26"/>
      <c r="J10" s="27"/>
      <c r="K10" s="26"/>
      <c r="L10" s="27"/>
      <c r="M10" s="26"/>
      <c r="N10" s="28">
        <f>SUM(H10)</f>
        <v>254080</v>
      </c>
      <c r="O10" s="3"/>
      <c r="P10" s="3"/>
    </row>
    <row r="11" spans="2:16" ht="13.95" customHeight="1" thickBot="1" x14ac:dyDescent="0.35">
      <c r="B11" s="21"/>
      <c r="C11" s="22"/>
      <c r="D11" s="23" t="s">
        <v>27</v>
      </c>
      <c r="E11" s="24" t="s">
        <v>19</v>
      </c>
      <c r="F11" s="55" t="s">
        <v>8</v>
      </c>
      <c r="G11" s="59" t="s">
        <v>96</v>
      </c>
      <c r="H11" s="25">
        <v>2384</v>
      </c>
      <c r="I11" s="26"/>
      <c r="J11" s="27"/>
      <c r="K11" s="26"/>
      <c r="L11" s="27"/>
      <c r="M11" s="26"/>
      <c r="N11" s="28">
        <f>SUM(H11)</f>
        <v>2384</v>
      </c>
      <c r="O11" s="3"/>
      <c r="P11" s="3"/>
    </row>
    <row r="12" spans="2:16" ht="13.95" customHeight="1" thickBot="1" x14ac:dyDescent="0.35">
      <c r="B12" s="16" t="s">
        <v>13</v>
      </c>
      <c r="C12" s="17" t="s">
        <v>21</v>
      </c>
      <c r="D12" s="18"/>
      <c r="E12" s="17"/>
      <c r="F12" s="17"/>
      <c r="G12" s="53" t="s">
        <v>34</v>
      </c>
      <c r="H12" s="19">
        <f>SUM(H13)</f>
        <v>1303</v>
      </c>
      <c r="I12" s="20"/>
      <c r="J12" s="19"/>
      <c r="K12" s="20"/>
      <c r="L12" s="19"/>
      <c r="M12" s="20"/>
      <c r="N12" s="19">
        <f>SUM(H12:M12)</f>
        <v>1303</v>
      </c>
      <c r="O12" s="3"/>
      <c r="P12" s="3"/>
    </row>
    <row r="13" spans="2:16" ht="13.95" customHeight="1" thickBot="1" x14ac:dyDescent="0.35">
      <c r="B13" s="21"/>
      <c r="C13" s="22"/>
      <c r="D13" s="23" t="s">
        <v>8</v>
      </c>
      <c r="E13" s="24"/>
      <c r="F13" s="55"/>
      <c r="G13" s="54" t="s">
        <v>35</v>
      </c>
      <c r="H13" s="25">
        <v>1303</v>
      </c>
      <c r="I13" s="26"/>
      <c r="J13" s="27"/>
      <c r="K13" s="26"/>
      <c r="L13" s="27"/>
      <c r="M13" s="26"/>
      <c r="N13" s="28">
        <f>SUM(H13)</f>
        <v>1303</v>
      </c>
      <c r="O13" s="3"/>
      <c r="P13" s="3"/>
    </row>
    <row r="14" spans="2:16" ht="13.95" customHeight="1" thickBot="1" x14ac:dyDescent="0.35">
      <c r="B14" s="16" t="s">
        <v>47</v>
      </c>
      <c r="C14" s="17" t="s">
        <v>13</v>
      </c>
      <c r="D14" s="18"/>
      <c r="E14" s="17"/>
      <c r="F14" s="17"/>
      <c r="G14" s="53" t="s">
        <v>48</v>
      </c>
      <c r="H14" s="19">
        <f>SUM(H15)</f>
        <v>4598</v>
      </c>
      <c r="I14" s="20"/>
      <c r="J14" s="19"/>
      <c r="K14" s="20"/>
      <c r="L14" s="19"/>
      <c r="M14" s="20"/>
      <c r="N14" s="19">
        <f>SUM(H14:M14)</f>
        <v>4598</v>
      </c>
      <c r="O14" s="3"/>
      <c r="P14" s="3"/>
    </row>
    <row r="15" spans="2:16" ht="13.95" customHeight="1" thickBot="1" x14ac:dyDescent="0.35">
      <c r="B15" s="21"/>
      <c r="C15" s="22"/>
      <c r="D15" s="23" t="s">
        <v>8</v>
      </c>
      <c r="E15" s="24" t="s">
        <v>19</v>
      </c>
      <c r="F15" s="55"/>
      <c r="G15" s="54" t="s">
        <v>49</v>
      </c>
      <c r="H15" s="25">
        <v>4598</v>
      </c>
      <c r="I15" s="26"/>
      <c r="J15" s="27"/>
      <c r="K15" s="26"/>
      <c r="L15" s="27"/>
      <c r="M15" s="26"/>
      <c r="N15" s="28">
        <f>SUM(H15)</f>
        <v>4598</v>
      </c>
      <c r="O15" s="3"/>
      <c r="P15" s="3"/>
    </row>
    <row r="16" spans="2:16" ht="13.95" customHeight="1" thickBot="1" x14ac:dyDescent="0.35">
      <c r="B16" s="16" t="s">
        <v>31</v>
      </c>
      <c r="C16" s="17"/>
      <c r="D16" s="18"/>
      <c r="E16" s="17"/>
      <c r="F16" s="17"/>
      <c r="G16" s="53" t="s">
        <v>51</v>
      </c>
      <c r="H16" s="19">
        <f>SUM(H17)</f>
        <v>2023</v>
      </c>
      <c r="I16" s="20"/>
      <c r="J16" s="19"/>
      <c r="K16" s="20"/>
      <c r="L16" s="19"/>
      <c r="M16" s="20"/>
      <c r="N16" s="19">
        <f>SUM(H16:M16)</f>
        <v>2023</v>
      </c>
      <c r="O16" s="3"/>
      <c r="P16" s="3"/>
    </row>
    <row r="17" spans="2:16" ht="13.95" customHeight="1" thickBot="1" x14ac:dyDescent="0.35">
      <c r="B17" s="21"/>
      <c r="C17" s="22" t="s">
        <v>13</v>
      </c>
      <c r="D17" s="23"/>
      <c r="E17" s="24"/>
      <c r="F17" s="55"/>
      <c r="G17" s="58" t="s">
        <v>50</v>
      </c>
      <c r="H17" s="25">
        <v>2023</v>
      </c>
      <c r="I17" s="26"/>
      <c r="J17" s="27"/>
      <c r="K17" s="26"/>
      <c r="L17" s="27"/>
      <c r="M17" s="26"/>
      <c r="N17" s="28">
        <f>SUM(H17)</f>
        <v>2023</v>
      </c>
      <c r="O17" s="3"/>
      <c r="P17" s="3"/>
    </row>
    <row r="18" spans="2:16" ht="13.95" customHeight="1" thickBot="1" x14ac:dyDescent="0.35">
      <c r="B18" s="16" t="s">
        <v>25</v>
      </c>
      <c r="C18" s="17" t="s">
        <v>21</v>
      </c>
      <c r="D18" s="18"/>
      <c r="E18" s="17"/>
      <c r="F18" s="17"/>
      <c r="G18" s="53" t="s">
        <v>26</v>
      </c>
      <c r="H18" s="19">
        <f>SUM(H19:H19)</f>
        <v>1038</v>
      </c>
      <c r="I18" s="20"/>
      <c r="J18" s="19"/>
      <c r="K18" s="20"/>
      <c r="L18" s="19"/>
      <c r="M18" s="20"/>
      <c r="N18" s="19">
        <f>SUM(H18:M18)</f>
        <v>1038</v>
      </c>
      <c r="O18" s="3"/>
      <c r="P18" s="3"/>
    </row>
    <row r="19" spans="2:16" ht="13.95" customHeight="1" thickBot="1" x14ac:dyDescent="0.35">
      <c r="B19" s="21"/>
      <c r="C19" s="22"/>
      <c r="D19" s="23" t="s">
        <v>22</v>
      </c>
      <c r="E19" s="24" t="s">
        <v>19</v>
      </c>
      <c r="F19" s="22"/>
      <c r="G19" s="60" t="s">
        <v>46</v>
      </c>
      <c r="H19" s="25">
        <v>1038</v>
      </c>
      <c r="I19" s="26"/>
      <c r="J19" s="27"/>
      <c r="K19" s="26"/>
      <c r="L19" s="27"/>
      <c r="M19" s="26"/>
      <c r="N19" s="28">
        <v>1025</v>
      </c>
      <c r="O19" s="3"/>
      <c r="P19" s="3"/>
    </row>
    <row r="20" spans="2:16" ht="13.95" customHeight="1" thickBot="1" x14ac:dyDescent="0.35">
      <c r="B20" s="16" t="s">
        <v>25</v>
      </c>
      <c r="C20" s="17" t="s">
        <v>93</v>
      </c>
      <c r="D20" s="18"/>
      <c r="E20" s="17"/>
      <c r="F20" s="17"/>
      <c r="G20" s="53" t="s">
        <v>38</v>
      </c>
      <c r="H20" s="19">
        <f>SUM(H21:H21)</f>
        <v>2258</v>
      </c>
      <c r="I20" s="20"/>
      <c r="J20" s="19"/>
      <c r="K20" s="20"/>
      <c r="L20" s="19"/>
      <c r="M20" s="20"/>
      <c r="N20" s="19">
        <f>SUM(H20:M20)</f>
        <v>2258</v>
      </c>
      <c r="O20" s="3"/>
      <c r="P20" s="3"/>
    </row>
    <row r="21" spans="2:16" ht="13.95" customHeight="1" thickBot="1" x14ac:dyDescent="0.35">
      <c r="B21" s="21"/>
      <c r="C21" s="22"/>
      <c r="D21" s="23" t="s">
        <v>22</v>
      </c>
      <c r="E21" s="24"/>
      <c r="F21" s="22"/>
      <c r="G21" s="60" t="s">
        <v>94</v>
      </c>
      <c r="H21" s="25">
        <v>2258</v>
      </c>
      <c r="I21" s="26"/>
      <c r="J21" s="27"/>
      <c r="K21" s="26"/>
      <c r="L21" s="27"/>
      <c r="M21" s="26"/>
      <c r="N21" s="28">
        <f>SUM(H21)</f>
        <v>2258</v>
      </c>
      <c r="O21" s="3"/>
      <c r="P21" s="3"/>
    </row>
    <row r="22" spans="2:16" ht="13.95" customHeight="1" thickBot="1" x14ac:dyDescent="0.35">
      <c r="B22" s="16" t="s">
        <v>40</v>
      </c>
      <c r="C22" s="17" t="s">
        <v>13</v>
      </c>
      <c r="D22" s="84"/>
      <c r="E22" s="85"/>
      <c r="F22" s="85"/>
      <c r="G22" s="53" t="s">
        <v>39</v>
      </c>
      <c r="H22" s="19">
        <f>SUM(H23)</f>
        <v>72374</v>
      </c>
      <c r="I22" s="86"/>
      <c r="J22" s="87"/>
      <c r="K22" s="86"/>
      <c r="L22" s="87"/>
      <c r="M22" s="86"/>
      <c r="N22" s="70">
        <f>SUM(H22)</f>
        <v>72374</v>
      </c>
      <c r="O22" s="3"/>
      <c r="P22" s="3"/>
    </row>
    <row r="23" spans="2:16" ht="13.95" customHeight="1" thickBot="1" x14ac:dyDescent="0.35">
      <c r="B23" s="21"/>
      <c r="C23" s="22"/>
      <c r="D23" s="23" t="s">
        <v>41</v>
      </c>
      <c r="E23" s="24" t="s">
        <v>22</v>
      </c>
      <c r="F23" s="24"/>
      <c r="G23" s="54" t="s">
        <v>42</v>
      </c>
      <c r="H23" s="25">
        <v>72374</v>
      </c>
      <c r="I23" s="26"/>
      <c r="J23" s="27"/>
      <c r="K23" s="26"/>
      <c r="L23" s="27"/>
      <c r="M23" s="26"/>
      <c r="N23" s="28">
        <f>SUM(H23)</f>
        <v>72374</v>
      </c>
      <c r="O23" s="3"/>
      <c r="P23" s="3"/>
    </row>
    <row r="24" spans="2:16" ht="13.95" customHeight="1" thickBot="1" x14ac:dyDescent="0.35">
      <c r="B24" s="117" t="s">
        <v>17</v>
      </c>
      <c r="C24" s="118"/>
      <c r="D24" s="118"/>
      <c r="E24" s="118"/>
      <c r="F24" s="118"/>
      <c r="G24" s="118"/>
      <c r="H24" s="30">
        <f>SUM(H9+H12+H14+H16+H18+H20+H22)</f>
        <v>340058</v>
      </c>
      <c r="I24" s="30"/>
      <c r="J24" s="30"/>
      <c r="K24" s="30"/>
      <c r="L24" s="30"/>
      <c r="M24" s="30"/>
      <c r="N24" s="30">
        <f t="shared" ref="N24" si="0">SUM(H24)</f>
        <v>340058</v>
      </c>
      <c r="O24" s="31"/>
      <c r="P24" s="3"/>
    </row>
    <row r="25" spans="2:16" ht="16.2" customHeight="1" x14ac:dyDescent="0.3">
      <c r="B25" s="32"/>
      <c r="C25" s="32"/>
      <c r="D25" s="32"/>
      <c r="E25" s="32"/>
      <c r="F25" s="32"/>
      <c r="G25" s="32"/>
      <c r="H25" s="33"/>
      <c r="I25" s="33"/>
      <c r="J25" s="33"/>
      <c r="K25" s="33"/>
      <c r="L25" s="33"/>
      <c r="M25" s="33"/>
      <c r="N25" s="33"/>
      <c r="O25" s="31"/>
      <c r="P25" s="3"/>
    </row>
    <row r="26" spans="2:16" ht="12" customHeight="1" thickBot="1" x14ac:dyDescent="0.35">
      <c r="B26" s="34" t="s">
        <v>14</v>
      </c>
      <c r="C26" s="3"/>
      <c r="D26" s="3"/>
      <c r="E26" s="3"/>
      <c r="F26" s="3"/>
      <c r="G26" s="120"/>
      <c r="H26" s="120"/>
      <c r="I26" s="120"/>
      <c r="J26" s="120"/>
      <c r="K26" s="120"/>
      <c r="L26" s="3"/>
      <c r="M26" s="3"/>
      <c r="N26" s="3"/>
      <c r="O26" s="29"/>
      <c r="P26" s="3"/>
    </row>
    <row r="27" spans="2:16" ht="15" customHeight="1" thickBot="1" x14ac:dyDescent="0.35">
      <c r="B27" s="121" t="s">
        <v>10</v>
      </c>
      <c r="C27" s="123" t="s">
        <v>0</v>
      </c>
      <c r="D27" s="123" t="s">
        <v>1</v>
      </c>
      <c r="E27" s="123" t="s">
        <v>18</v>
      </c>
      <c r="F27" s="123"/>
      <c r="G27" s="125" t="s">
        <v>3</v>
      </c>
      <c r="H27" s="127" t="s">
        <v>4</v>
      </c>
      <c r="I27" s="128"/>
      <c r="J27" s="128"/>
      <c r="K27" s="128"/>
      <c r="L27" s="128"/>
      <c r="M27" s="128"/>
      <c r="N27" s="129"/>
      <c r="O27" s="3"/>
      <c r="P27" s="3"/>
    </row>
    <row r="28" spans="2:16" ht="67.2" customHeight="1" thickBot="1" x14ac:dyDescent="0.35">
      <c r="B28" s="122"/>
      <c r="C28" s="124"/>
      <c r="D28" s="124"/>
      <c r="E28" s="124"/>
      <c r="F28" s="124"/>
      <c r="G28" s="126"/>
      <c r="H28" s="35" t="s">
        <v>5</v>
      </c>
      <c r="I28" s="36" t="s">
        <v>6</v>
      </c>
      <c r="J28" s="35" t="s">
        <v>7</v>
      </c>
      <c r="K28" s="36" t="s">
        <v>9</v>
      </c>
      <c r="L28" s="35" t="s">
        <v>11</v>
      </c>
      <c r="M28" s="36" t="s">
        <v>12</v>
      </c>
      <c r="N28" s="37" t="s">
        <v>15</v>
      </c>
      <c r="O28" s="38" t="s">
        <v>32</v>
      </c>
      <c r="P28" s="38" t="s">
        <v>33</v>
      </c>
    </row>
    <row r="29" spans="2:16" ht="15" customHeight="1" thickBot="1" x14ac:dyDescent="0.35">
      <c r="B29" s="39">
        <v>21</v>
      </c>
      <c r="C29" s="17" t="s">
        <v>20</v>
      </c>
      <c r="D29" s="40"/>
      <c r="E29" s="41"/>
      <c r="F29" s="41"/>
      <c r="G29" s="62" t="s">
        <v>54</v>
      </c>
      <c r="H29" s="19">
        <f>SUM(H30:H41)</f>
        <v>62000</v>
      </c>
      <c r="I29" s="20"/>
      <c r="J29" s="19"/>
      <c r="K29" s="20"/>
      <c r="L29" s="19"/>
      <c r="M29" s="20"/>
      <c r="N29" s="42">
        <f>SUM(H29)</f>
        <v>62000</v>
      </c>
      <c r="O29" s="114">
        <v>367235</v>
      </c>
      <c r="P29" s="106">
        <f>SUM(O29+H29)</f>
        <v>429235</v>
      </c>
    </row>
    <row r="30" spans="2:16" ht="15" customHeight="1" thickBot="1" x14ac:dyDescent="0.35">
      <c r="B30" s="97"/>
      <c r="C30" s="98"/>
      <c r="D30" s="49" t="s">
        <v>22</v>
      </c>
      <c r="E30" s="52" t="s">
        <v>22</v>
      </c>
      <c r="F30" s="95"/>
      <c r="G30" s="60" t="s">
        <v>55</v>
      </c>
      <c r="H30" s="25">
        <v>6000</v>
      </c>
      <c r="I30" s="99"/>
      <c r="J30" s="25"/>
      <c r="K30" s="99"/>
      <c r="L30" s="25"/>
      <c r="M30" s="99"/>
      <c r="N30" s="47">
        <f t="shared" ref="N30:N57" si="1">SUM(H30)</f>
        <v>6000</v>
      </c>
      <c r="O30" s="96">
        <v>60942</v>
      </c>
      <c r="P30" s="100">
        <f>SUM(O30+H30)</f>
        <v>66942</v>
      </c>
    </row>
    <row r="31" spans="2:16" ht="15" customHeight="1" thickBot="1" x14ac:dyDescent="0.35">
      <c r="B31" s="97"/>
      <c r="C31" s="98"/>
      <c r="D31" s="49" t="s">
        <v>22</v>
      </c>
      <c r="E31" s="52" t="s">
        <v>27</v>
      </c>
      <c r="F31" s="52" t="s">
        <v>22</v>
      </c>
      <c r="G31" s="101" t="s">
        <v>56</v>
      </c>
      <c r="H31" s="25">
        <v>6000</v>
      </c>
      <c r="I31" s="99"/>
      <c r="J31" s="25"/>
      <c r="K31" s="99"/>
      <c r="L31" s="25"/>
      <c r="M31" s="99"/>
      <c r="N31" s="47">
        <f t="shared" si="1"/>
        <v>6000</v>
      </c>
      <c r="O31" s="96">
        <v>9251</v>
      </c>
      <c r="P31" s="100">
        <f t="shared" ref="P31:P57" si="2">SUM(O31+H31)</f>
        <v>15251</v>
      </c>
    </row>
    <row r="32" spans="2:16" ht="15" customHeight="1" thickBot="1" x14ac:dyDescent="0.35">
      <c r="B32" s="97"/>
      <c r="C32" s="98"/>
      <c r="D32" s="49" t="s">
        <v>22</v>
      </c>
      <c r="E32" s="52" t="s">
        <v>57</v>
      </c>
      <c r="F32" s="52" t="s">
        <v>22</v>
      </c>
      <c r="G32" s="59" t="s">
        <v>58</v>
      </c>
      <c r="H32" s="25">
        <v>6000</v>
      </c>
      <c r="I32" s="99"/>
      <c r="J32" s="25"/>
      <c r="K32" s="99"/>
      <c r="L32" s="25"/>
      <c r="M32" s="99"/>
      <c r="N32" s="47">
        <f t="shared" si="1"/>
        <v>6000</v>
      </c>
      <c r="O32" s="96">
        <v>21337</v>
      </c>
      <c r="P32" s="100">
        <f t="shared" si="2"/>
        <v>27337</v>
      </c>
    </row>
    <row r="33" spans="2:16" ht="15" customHeight="1" thickBot="1" x14ac:dyDescent="0.35">
      <c r="B33" s="97"/>
      <c r="C33" s="98"/>
      <c r="D33" s="49" t="s">
        <v>22</v>
      </c>
      <c r="E33" s="52" t="s">
        <v>28</v>
      </c>
      <c r="F33" s="52" t="s">
        <v>22</v>
      </c>
      <c r="G33" s="59" t="s">
        <v>59</v>
      </c>
      <c r="H33" s="25">
        <v>8000</v>
      </c>
      <c r="I33" s="99"/>
      <c r="J33" s="25"/>
      <c r="K33" s="99"/>
      <c r="L33" s="25"/>
      <c r="M33" s="99"/>
      <c r="N33" s="47">
        <f t="shared" si="1"/>
        <v>8000</v>
      </c>
      <c r="O33" s="96">
        <v>56112</v>
      </c>
      <c r="P33" s="100">
        <f t="shared" si="2"/>
        <v>64112</v>
      </c>
    </row>
    <row r="34" spans="2:16" ht="15" customHeight="1" thickBot="1" x14ac:dyDescent="0.35">
      <c r="B34" s="97"/>
      <c r="C34" s="98"/>
      <c r="D34" s="49" t="s">
        <v>22</v>
      </c>
      <c r="E34" s="52" t="s">
        <v>61</v>
      </c>
      <c r="F34" s="52" t="s">
        <v>41</v>
      </c>
      <c r="G34" s="101" t="s">
        <v>60</v>
      </c>
      <c r="H34" s="25">
        <v>4000</v>
      </c>
      <c r="I34" s="99"/>
      <c r="J34" s="25"/>
      <c r="K34" s="99"/>
      <c r="L34" s="25"/>
      <c r="M34" s="99"/>
      <c r="N34" s="47">
        <f t="shared" si="1"/>
        <v>4000</v>
      </c>
      <c r="O34" s="96">
        <v>2530</v>
      </c>
      <c r="P34" s="100">
        <f t="shared" si="2"/>
        <v>6530</v>
      </c>
    </row>
    <row r="35" spans="2:16" ht="15" customHeight="1" thickBot="1" x14ac:dyDescent="0.35">
      <c r="B35" s="97"/>
      <c r="C35" s="98"/>
      <c r="D35" s="49" t="s">
        <v>22</v>
      </c>
      <c r="E35" s="52" t="s">
        <v>63</v>
      </c>
      <c r="F35" s="52" t="s">
        <v>19</v>
      </c>
      <c r="G35" s="59" t="s">
        <v>62</v>
      </c>
      <c r="H35" s="25">
        <v>2000</v>
      </c>
      <c r="I35" s="99"/>
      <c r="J35" s="25"/>
      <c r="K35" s="99"/>
      <c r="L35" s="25"/>
      <c r="M35" s="99"/>
      <c r="N35" s="47">
        <f t="shared" si="1"/>
        <v>2000</v>
      </c>
      <c r="O35" s="96">
        <v>3899</v>
      </c>
      <c r="P35" s="100">
        <f t="shared" si="2"/>
        <v>5899</v>
      </c>
    </row>
    <row r="36" spans="2:16" ht="15" customHeight="1" thickBot="1" x14ac:dyDescent="0.35">
      <c r="B36" s="97"/>
      <c r="C36" s="98"/>
      <c r="D36" s="49" t="s">
        <v>22</v>
      </c>
      <c r="E36" s="52" t="s">
        <v>65</v>
      </c>
      <c r="F36" s="52" t="s">
        <v>22</v>
      </c>
      <c r="G36" s="101" t="s">
        <v>64</v>
      </c>
      <c r="H36" s="25">
        <v>4000</v>
      </c>
      <c r="I36" s="99"/>
      <c r="J36" s="25"/>
      <c r="K36" s="99"/>
      <c r="L36" s="25"/>
      <c r="M36" s="99"/>
      <c r="N36" s="47">
        <f t="shared" si="1"/>
        <v>4000</v>
      </c>
      <c r="O36" s="96">
        <v>4414</v>
      </c>
      <c r="P36" s="100">
        <f t="shared" si="2"/>
        <v>8414</v>
      </c>
    </row>
    <row r="37" spans="2:16" ht="15" customHeight="1" thickBot="1" x14ac:dyDescent="0.35">
      <c r="B37" s="97"/>
      <c r="C37" s="98"/>
      <c r="D37" s="49" t="s">
        <v>22</v>
      </c>
      <c r="E37" s="52" t="s">
        <v>67</v>
      </c>
      <c r="F37" s="52"/>
      <c r="G37" s="59" t="s">
        <v>66</v>
      </c>
      <c r="H37" s="25">
        <v>4000</v>
      </c>
      <c r="I37" s="99"/>
      <c r="J37" s="25"/>
      <c r="K37" s="99"/>
      <c r="L37" s="25"/>
      <c r="M37" s="99"/>
      <c r="N37" s="47">
        <f t="shared" si="1"/>
        <v>4000</v>
      </c>
      <c r="O37" s="96">
        <v>8647</v>
      </c>
      <c r="P37" s="100">
        <f t="shared" si="2"/>
        <v>12647</v>
      </c>
    </row>
    <row r="38" spans="2:16" ht="15" customHeight="1" thickBot="1" x14ac:dyDescent="0.35">
      <c r="B38" s="97"/>
      <c r="C38" s="98"/>
      <c r="D38" s="49" t="s">
        <v>27</v>
      </c>
      <c r="E38" s="52" t="s">
        <v>22</v>
      </c>
      <c r="F38" s="52" t="s">
        <v>22</v>
      </c>
      <c r="G38" s="101" t="s">
        <v>68</v>
      </c>
      <c r="H38" s="25">
        <v>4000</v>
      </c>
      <c r="I38" s="99"/>
      <c r="J38" s="25"/>
      <c r="K38" s="99"/>
      <c r="L38" s="25"/>
      <c r="M38" s="99"/>
      <c r="N38" s="47">
        <f t="shared" si="1"/>
        <v>4000</v>
      </c>
      <c r="O38" s="96">
        <v>30375</v>
      </c>
      <c r="P38" s="100">
        <f t="shared" si="2"/>
        <v>34375</v>
      </c>
    </row>
    <row r="39" spans="2:16" ht="15" customHeight="1" thickBot="1" x14ac:dyDescent="0.35">
      <c r="B39" s="97"/>
      <c r="C39" s="98"/>
      <c r="D39" s="49" t="s">
        <v>57</v>
      </c>
      <c r="E39" s="52" t="s">
        <v>41</v>
      </c>
      <c r="F39" s="52"/>
      <c r="G39" s="59" t="s">
        <v>69</v>
      </c>
      <c r="H39" s="25">
        <v>5000</v>
      </c>
      <c r="I39" s="99"/>
      <c r="J39" s="25"/>
      <c r="K39" s="99"/>
      <c r="L39" s="25"/>
      <c r="M39" s="99"/>
      <c r="N39" s="47">
        <f t="shared" si="1"/>
        <v>5000</v>
      </c>
      <c r="O39" s="96">
        <v>2960</v>
      </c>
      <c r="P39" s="100">
        <f t="shared" si="2"/>
        <v>7960</v>
      </c>
    </row>
    <row r="40" spans="2:16" ht="15" customHeight="1" thickBot="1" x14ac:dyDescent="0.35">
      <c r="B40" s="97"/>
      <c r="C40" s="98"/>
      <c r="D40" s="49" t="s">
        <v>57</v>
      </c>
      <c r="E40" s="52" t="s">
        <v>71</v>
      </c>
      <c r="F40" s="52"/>
      <c r="G40" s="101" t="s">
        <v>70</v>
      </c>
      <c r="H40" s="25">
        <v>5000</v>
      </c>
      <c r="I40" s="99"/>
      <c r="J40" s="25"/>
      <c r="K40" s="99"/>
      <c r="L40" s="25"/>
      <c r="M40" s="99"/>
      <c r="N40" s="47">
        <f t="shared" si="1"/>
        <v>5000</v>
      </c>
      <c r="O40" s="96">
        <v>-781</v>
      </c>
      <c r="P40" s="100">
        <f t="shared" si="2"/>
        <v>4219</v>
      </c>
    </row>
    <row r="41" spans="2:16" ht="15" customHeight="1" thickBot="1" x14ac:dyDescent="0.35">
      <c r="B41" s="97"/>
      <c r="C41" s="98"/>
      <c r="D41" s="49" t="s">
        <v>41</v>
      </c>
      <c r="E41" s="52" t="s">
        <v>27</v>
      </c>
      <c r="F41" s="52" t="s">
        <v>22</v>
      </c>
      <c r="G41" s="59" t="s">
        <v>72</v>
      </c>
      <c r="H41" s="25">
        <v>8000</v>
      </c>
      <c r="I41" s="99"/>
      <c r="J41" s="25"/>
      <c r="K41" s="99"/>
      <c r="L41" s="25"/>
      <c r="M41" s="99"/>
      <c r="N41" s="47">
        <f t="shared" si="1"/>
        <v>8000</v>
      </c>
      <c r="O41" s="96">
        <v>8661</v>
      </c>
      <c r="P41" s="100">
        <f t="shared" si="2"/>
        <v>16661</v>
      </c>
    </row>
    <row r="42" spans="2:16" ht="15" customHeight="1" thickBot="1" x14ac:dyDescent="0.35">
      <c r="B42" s="39">
        <v>21</v>
      </c>
      <c r="C42" s="17" t="s">
        <v>21</v>
      </c>
      <c r="D42" s="40"/>
      <c r="E42" s="41"/>
      <c r="F42" s="41"/>
      <c r="G42" s="62" t="s">
        <v>53</v>
      </c>
      <c r="H42" s="19">
        <f>SUM(H43:H57)</f>
        <v>82320</v>
      </c>
      <c r="I42" s="20"/>
      <c r="J42" s="19"/>
      <c r="K42" s="20"/>
      <c r="L42" s="19"/>
      <c r="M42" s="20"/>
      <c r="N42" s="42">
        <f t="shared" si="1"/>
        <v>82320</v>
      </c>
      <c r="O42" s="114">
        <v>91486</v>
      </c>
      <c r="P42" s="106">
        <f t="shared" si="2"/>
        <v>173806</v>
      </c>
    </row>
    <row r="43" spans="2:16" ht="15" customHeight="1" thickBot="1" x14ac:dyDescent="0.35">
      <c r="B43" s="97"/>
      <c r="C43" s="98"/>
      <c r="D43" s="49" t="s">
        <v>22</v>
      </c>
      <c r="E43" s="52" t="s">
        <v>22</v>
      </c>
      <c r="F43" s="95"/>
      <c r="G43" s="60" t="s">
        <v>55</v>
      </c>
      <c r="H43" s="25">
        <v>5000</v>
      </c>
      <c r="I43" s="99"/>
      <c r="J43" s="25"/>
      <c r="K43" s="99"/>
      <c r="L43" s="25"/>
      <c r="M43" s="99"/>
      <c r="N43" s="47">
        <f t="shared" si="1"/>
        <v>5000</v>
      </c>
      <c r="O43" s="96">
        <v>35851</v>
      </c>
      <c r="P43" s="100">
        <f t="shared" si="2"/>
        <v>40851</v>
      </c>
    </row>
    <row r="44" spans="2:16" ht="15" customHeight="1" thickBot="1" x14ac:dyDescent="0.35">
      <c r="B44" s="97"/>
      <c r="C44" s="98"/>
      <c r="D44" s="49" t="s">
        <v>22</v>
      </c>
      <c r="E44" s="52" t="s">
        <v>27</v>
      </c>
      <c r="F44" s="52"/>
      <c r="G44" s="101" t="s">
        <v>56</v>
      </c>
      <c r="H44" s="25">
        <v>10000</v>
      </c>
      <c r="I44" s="99"/>
      <c r="J44" s="25"/>
      <c r="K44" s="99"/>
      <c r="L44" s="25"/>
      <c r="M44" s="99"/>
      <c r="N44" s="47">
        <f t="shared" si="1"/>
        <v>10000</v>
      </c>
      <c r="O44" s="96">
        <v>-1779</v>
      </c>
      <c r="P44" s="100">
        <f t="shared" si="2"/>
        <v>8221</v>
      </c>
    </row>
    <row r="45" spans="2:16" ht="15" customHeight="1" thickBot="1" x14ac:dyDescent="0.35">
      <c r="B45" s="97"/>
      <c r="C45" s="98"/>
      <c r="D45" s="49" t="s">
        <v>22</v>
      </c>
      <c r="E45" s="52" t="s">
        <v>57</v>
      </c>
      <c r="F45" s="52" t="s">
        <v>22</v>
      </c>
      <c r="G45" s="59" t="s">
        <v>58</v>
      </c>
      <c r="H45" s="25">
        <v>12000</v>
      </c>
      <c r="I45" s="99"/>
      <c r="J45" s="25"/>
      <c r="K45" s="99"/>
      <c r="L45" s="25"/>
      <c r="M45" s="99"/>
      <c r="N45" s="47">
        <f t="shared" si="1"/>
        <v>12000</v>
      </c>
      <c r="O45" s="96">
        <v>-3936</v>
      </c>
      <c r="P45" s="100">
        <f t="shared" si="2"/>
        <v>8064</v>
      </c>
    </row>
    <row r="46" spans="2:16" ht="15" customHeight="1" thickBot="1" x14ac:dyDescent="0.35">
      <c r="B46" s="97"/>
      <c r="C46" s="98"/>
      <c r="D46" s="49" t="s">
        <v>22</v>
      </c>
      <c r="E46" s="52" t="s">
        <v>28</v>
      </c>
      <c r="F46" s="52" t="s">
        <v>22</v>
      </c>
      <c r="G46" s="59" t="s">
        <v>59</v>
      </c>
      <c r="H46" s="25">
        <v>12000</v>
      </c>
      <c r="I46" s="99"/>
      <c r="J46" s="25"/>
      <c r="K46" s="99"/>
      <c r="L46" s="25"/>
      <c r="M46" s="99"/>
      <c r="N46" s="47">
        <f t="shared" si="1"/>
        <v>12000</v>
      </c>
      <c r="O46" s="96">
        <v>-4651</v>
      </c>
      <c r="P46" s="100">
        <f t="shared" si="2"/>
        <v>7349</v>
      </c>
    </row>
    <row r="47" spans="2:16" ht="15" customHeight="1" thickBot="1" x14ac:dyDescent="0.35">
      <c r="B47" s="97"/>
      <c r="C47" s="98"/>
      <c r="D47" s="49" t="s">
        <v>22</v>
      </c>
      <c r="E47" s="52" t="s">
        <v>61</v>
      </c>
      <c r="F47" s="52" t="s">
        <v>41</v>
      </c>
      <c r="G47" s="101" t="s">
        <v>60</v>
      </c>
      <c r="H47" s="25">
        <v>2000</v>
      </c>
      <c r="I47" s="99"/>
      <c r="J47" s="25"/>
      <c r="K47" s="99"/>
      <c r="L47" s="25"/>
      <c r="M47" s="99"/>
      <c r="N47" s="47">
        <f t="shared" si="1"/>
        <v>2000</v>
      </c>
      <c r="O47" s="96">
        <v>-504</v>
      </c>
      <c r="P47" s="100">
        <f t="shared" si="2"/>
        <v>1496</v>
      </c>
    </row>
    <row r="48" spans="2:16" ht="15" customHeight="1" thickBot="1" x14ac:dyDescent="0.35">
      <c r="B48" s="97"/>
      <c r="C48" s="98"/>
      <c r="D48" s="49" t="s">
        <v>22</v>
      </c>
      <c r="E48" s="52" t="s">
        <v>73</v>
      </c>
      <c r="F48" s="52" t="s">
        <v>22</v>
      </c>
      <c r="G48" s="59" t="s">
        <v>74</v>
      </c>
      <c r="H48" s="25">
        <v>5000</v>
      </c>
      <c r="I48" s="99"/>
      <c r="J48" s="25"/>
      <c r="K48" s="99"/>
      <c r="L48" s="25"/>
      <c r="M48" s="99"/>
      <c r="N48" s="47">
        <f t="shared" si="1"/>
        <v>5000</v>
      </c>
      <c r="O48" s="96">
        <v>-987</v>
      </c>
      <c r="P48" s="100">
        <f t="shared" si="2"/>
        <v>4013</v>
      </c>
    </row>
    <row r="49" spans="2:17" ht="15" customHeight="1" thickBot="1" x14ac:dyDescent="0.35">
      <c r="B49" s="97"/>
      <c r="C49" s="98"/>
      <c r="D49" s="49" t="s">
        <v>22</v>
      </c>
      <c r="E49" s="52" t="s">
        <v>73</v>
      </c>
      <c r="F49" s="52" t="s">
        <v>27</v>
      </c>
      <c r="G49" s="101" t="s">
        <v>75</v>
      </c>
      <c r="H49" s="25">
        <v>4000</v>
      </c>
      <c r="I49" s="99"/>
      <c r="J49" s="25"/>
      <c r="K49" s="99"/>
      <c r="L49" s="25"/>
      <c r="M49" s="99"/>
      <c r="N49" s="47">
        <f t="shared" si="1"/>
        <v>4000</v>
      </c>
      <c r="O49" s="96">
        <v>-459</v>
      </c>
      <c r="P49" s="100">
        <f t="shared" si="2"/>
        <v>3541</v>
      </c>
    </row>
    <row r="50" spans="2:17" ht="15" customHeight="1" thickBot="1" x14ac:dyDescent="0.35">
      <c r="B50" s="97"/>
      <c r="C50" s="98"/>
      <c r="D50" s="49" t="s">
        <v>22</v>
      </c>
      <c r="E50" s="52" t="s">
        <v>73</v>
      </c>
      <c r="F50" s="52" t="s">
        <v>19</v>
      </c>
      <c r="G50" s="59" t="s">
        <v>76</v>
      </c>
      <c r="H50" s="25">
        <v>5000</v>
      </c>
      <c r="I50" s="99"/>
      <c r="J50" s="25"/>
      <c r="K50" s="99"/>
      <c r="L50" s="25"/>
      <c r="M50" s="99"/>
      <c r="N50" s="47">
        <f t="shared" si="1"/>
        <v>5000</v>
      </c>
      <c r="O50" s="96">
        <v>606</v>
      </c>
      <c r="P50" s="100">
        <f t="shared" si="2"/>
        <v>5606</v>
      </c>
    </row>
    <row r="51" spans="2:17" ht="15" customHeight="1" thickBot="1" x14ac:dyDescent="0.35">
      <c r="B51" s="97"/>
      <c r="C51" s="98"/>
      <c r="D51" s="49" t="s">
        <v>22</v>
      </c>
      <c r="E51" s="52" t="s">
        <v>63</v>
      </c>
      <c r="F51" s="52" t="s">
        <v>22</v>
      </c>
      <c r="G51" s="104" t="s">
        <v>64</v>
      </c>
      <c r="H51" s="25">
        <v>6000</v>
      </c>
      <c r="I51" s="99"/>
      <c r="J51" s="25"/>
      <c r="K51" s="99"/>
      <c r="L51" s="25"/>
      <c r="M51" s="99"/>
      <c r="N51" s="47">
        <f t="shared" si="1"/>
        <v>6000</v>
      </c>
      <c r="O51" s="96">
        <v>-886</v>
      </c>
      <c r="P51" s="100">
        <f t="shared" si="2"/>
        <v>5114</v>
      </c>
    </row>
    <row r="52" spans="2:17" ht="15" customHeight="1" thickBot="1" x14ac:dyDescent="0.35">
      <c r="B52" s="97"/>
      <c r="C52" s="98"/>
      <c r="D52" s="49" t="s">
        <v>22</v>
      </c>
      <c r="E52" s="52" t="s">
        <v>77</v>
      </c>
      <c r="F52" s="52"/>
      <c r="G52" s="59" t="s">
        <v>66</v>
      </c>
      <c r="H52" s="25">
        <v>3000</v>
      </c>
      <c r="I52" s="99"/>
      <c r="J52" s="25"/>
      <c r="K52" s="99"/>
      <c r="L52" s="25"/>
      <c r="M52" s="99"/>
      <c r="N52" s="47">
        <f t="shared" si="1"/>
        <v>3000</v>
      </c>
      <c r="O52" s="96">
        <v>3126</v>
      </c>
      <c r="P52" s="100">
        <f t="shared" si="2"/>
        <v>6126</v>
      </c>
    </row>
    <row r="53" spans="2:17" ht="15" customHeight="1" thickBot="1" x14ac:dyDescent="0.35">
      <c r="B53" s="97"/>
      <c r="C53" s="98"/>
      <c r="D53" s="49" t="s">
        <v>8</v>
      </c>
      <c r="E53" s="52" t="s">
        <v>22</v>
      </c>
      <c r="F53" s="52"/>
      <c r="G53" s="54" t="s">
        <v>95</v>
      </c>
      <c r="H53" s="25">
        <v>320</v>
      </c>
      <c r="I53" s="99"/>
      <c r="J53" s="25"/>
      <c r="K53" s="99"/>
      <c r="L53" s="25"/>
      <c r="M53" s="99"/>
      <c r="N53" s="47">
        <f t="shared" si="1"/>
        <v>320</v>
      </c>
      <c r="O53" s="96">
        <v>-320</v>
      </c>
      <c r="P53" s="100">
        <f t="shared" si="2"/>
        <v>0</v>
      </c>
    </row>
    <row r="54" spans="2:17" ht="15" customHeight="1" thickBot="1" x14ac:dyDescent="0.35">
      <c r="B54" s="97"/>
      <c r="C54" s="98"/>
      <c r="D54" s="49" t="s">
        <v>8</v>
      </c>
      <c r="E54" s="52" t="s">
        <v>8</v>
      </c>
      <c r="F54" s="52"/>
      <c r="G54" s="59" t="s">
        <v>78</v>
      </c>
      <c r="H54" s="25">
        <v>2000</v>
      </c>
      <c r="I54" s="99"/>
      <c r="J54" s="25"/>
      <c r="K54" s="99"/>
      <c r="L54" s="25"/>
      <c r="M54" s="99"/>
      <c r="N54" s="47">
        <f t="shared" si="1"/>
        <v>2000</v>
      </c>
      <c r="O54" s="96">
        <v>2568</v>
      </c>
      <c r="P54" s="100">
        <f t="shared" si="2"/>
        <v>4568</v>
      </c>
    </row>
    <row r="55" spans="2:17" ht="15" customHeight="1" thickBot="1" x14ac:dyDescent="0.35">
      <c r="B55" s="97"/>
      <c r="C55" s="98"/>
      <c r="D55" s="49" t="s">
        <v>27</v>
      </c>
      <c r="E55" s="52" t="s">
        <v>22</v>
      </c>
      <c r="F55" s="52" t="s">
        <v>22</v>
      </c>
      <c r="G55" s="104" t="s">
        <v>68</v>
      </c>
      <c r="H55" s="25">
        <v>6000</v>
      </c>
      <c r="I55" s="99"/>
      <c r="J55" s="25"/>
      <c r="K55" s="99"/>
      <c r="L55" s="25"/>
      <c r="M55" s="99"/>
      <c r="N55" s="47">
        <f t="shared" si="1"/>
        <v>6000</v>
      </c>
      <c r="O55" s="96">
        <v>4932</v>
      </c>
      <c r="P55" s="100">
        <f t="shared" si="2"/>
        <v>10932</v>
      </c>
    </row>
    <row r="56" spans="2:17" ht="15" customHeight="1" thickBot="1" x14ac:dyDescent="0.35">
      <c r="B56" s="97"/>
      <c r="C56" s="98"/>
      <c r="D56" s="49" t="s">
        <v>57</v>
      </c>
      <c r="E56" s="52" t="s">
        <v>41</v>
      </c>
      <c r="F56" s="52"/>
      <c r="G56" s="59" t="s">
        <v>69</v>
      </c>
      <c r="H56" s="25">
        <v>4000</v>
      </c>
      <c r="I56" s="99"/>
      <c r="J56" s="25"/>
      <c r="K56" s="99"/>
      <c r="L56" s="25"/>
      <c r="M56" s="99"/>
      <c r="N56" s="47">
        <f t="shared" si="1"/>
        <v>4000</v>
      </c>
      <c r="O56" s="96">
        <v>3343</v>
      </c>
      <c r="P56" s="100">
        <f t="shared" si="2"/>
        <v>7343</v>
      </c>
    </row>
    <row r="57" spans="2:17" ht="16.2" customHeight="1" thickBot="1" x14ac:dyDescent="0.35">
      <c r="B57" s="64"/>
      <c r="C57" s="95"/>
      <c r="D57" s="49" t="s">
        <v>41</v>
      </c>
      <c r="E57" s="52" t="s">
        <v>27</v>
      </c>
      <c r="F57" s="52" t="s">
        <v>22</v>
      </c>
      <c r="G57" s="59" t="s">
        <v>72</v>
      </c>
      <c r="H57" s="25">
        <v>6000</v>
      </c>
      <c r="I57" s="102"/>
      <c r="J57" s="103"/>
      <c r="K57" s="102"/>
      <c r="L57" s="103"/>
      <c r="M57" s="102"/>
      <c r="N57" s="47">
        <f t="shared" si="1"/>
        <v>6000</v>
      </c>
      <c r="O57" s="96">
        <v>6751</v>
      </c>
      <c r="P57" s="100">
        <f t="shared" si="2"/>
        <v>12751</v>
      </c>
    </row>
    <row r="58" spans="2:17" ht="16.2" customHeight="1" thickBot="1" x14ac:dyDescent="0.35">
      <c r="B58" s="39">
        <v>21</v>
      </c>
      <c r="C58" s="17" t="s">
        <v>79</v>
      </c>
      <c r="D58" s="40"/>
      <c r="E58" s="41"/>
      <c r="F58" s="41"/>
      <c r="G58" s="62" t="s">
        <v>81</v>
      </c>
      <c r="H58" s="19"/>
      <c r="I58" s="20">
        <f>SUM(I59)</f>
        <v>40000</v>
      </c>
      <c r="J58" s="19"/>
      <c r="K58" s="20"/>
      <c r="L58" s="19"/>
      <c r="M58" s="20"/>
      <c r="N58" s="42">
        <f>SUM(I58)</f>
        <v>40000</v>
      </c>
      <c r="O58" s="105"/>
      <c r="P58" s="106"/>
      <c r="Q58" s="115">
        <f>SUM(H29+H42+I58)</f>
        <v>184320</v>
      </c>
    </row>
    <row r="59" spans="2:17" ht="16.2" customHeight="1" thickBot="1" x14ac:dyDescent="0.35">
      <c r="B59" s="97"/>
      <c r="C59" s="98"/>
      <c r="D59" s="49" t="s">
        <v>57</v>
      </c>
      <c r="E59" s="52"/>
      <c r="F59" s="95"/>
      <c r="G59" s="59" t="s">
        <v>80</v>
      </c>
      <c r="H59" s="25"/>
      <c r="I59" s="99">
        <v>40000</v>
      </c>
      <c r="J59" s="25"/>
      <c r="K59" s="99"/>
      <c r="L59" s="25"/>
      <c r="M59" s="99"/>
      <c r="N59" s="47">
        <f>SUM(I59)</f>
        <v>40000</v>
      </c>
      <c r="O59" s="96">
        <v>10144</v>
      </c>
      <c r="P59" s="100">
        <f>SUM(I59+O59)</f>
        <v>50144</v>
      </c>
    </row>
    <row r="60" spans="2:17" ht="13.95" customHeight="1" thickBot="1" x14ac:dyDescent="0.35">
      <c r="B60" s="39">
        <v>22</v>
      </c>
      <c r="C60" s="17" t="s">
        <v>79</v>
      </c>
      <c r="D60" s="40"/>
      <c r="E60" s="41"/>
      <c r="F60" s="41"/>
      <c r="G60" s="62" t="s">
        <v>90</v>
      </c>
      <c r="H60" s="19">
        <f>SUM(H61)</f>
        <v>13000</v>
      </c>
      <c r="I60" s="20"/>
      <c r="J60" s="19"/>
      <c r="K60" s="20"/>
      <c r="L60" s="19"/>
      <c r="M60" s="20"/>
      <c r="N60" s="42">
        <f>SUM(H60:K60)</f>
        <v>13000</v>
      </c>
      <c r="O60" s="107"/>
      <c r="P60" s="108"/>
    </row>
    <row r="61" spans="2:17" ht="13.95" customHeight="1" thickBot="1" x14ac:dyDescent="0.35">
      <c r="B61" s="44"/>
      <c r="C61" s="22"/>
      <c r="D61" s="45" t="s">
        <v>19</v>
      </c>
      <c r="E61" s="46"/>
      <c r="F61" s="46"/>
      <c r="G61" s="74" t="s">
        <v>38</v>
      </c>
      <c r="H61" s="25">
        <v>13000</v>
      </c>
      <c r="I61" s="48"/>
      <c r="J61" s="25"/>
      <c r="K61" s="48"/>
      <c r="L61" s="27"/>
      <c r="M61" s="26"/>
      <c r="N61" s="47">
        <f>SUM(H61)</f>
        <v>13000</v>
      </c>
      <c r="O61" s="65">
        <v>2296</v>
      </c>
      <c r="P61" s="65">
        <f>SUM(O61+N61)</f>
        <v>15296</v>
      </c>
    </row>
    <row r="62" spans="2:17" ht="13.95" customHeight="1" thickBot="1" x14ac:dyDescent="0.35">
      <c r="B62" s="39">
        <v>22</v>
      </c>
      <c r="C62" s="17" t="s">
        <v>47</v>
      </c>
      <c r="D62" s="40"/>
      <c r="E62" s="41"/>
      <c r="F62" s="41"/>
      <c r="G62" s="62" t="s">
        <v>97</v>
      </c>
      <c r="H62" s="19">
        <f>SUM(H63)</f>
        <v>1500</v>
      </c>
      <c r="I62" s="20"/>
      <c r="J62" s="19"/>
      <c r="K62" s="20"/>
      <c r="L62" s="19"/>
      <c r="M62" s="20"/>
      <c r="N62" s="42">
        <f>SUM(H62:K62)</f>
        <v>1500</v>
      </c>
      <c r="O62" s="107"/>
      <c r="P62" s="108"/>
    </row>
    <row r="63" spans="2:17" ht="13.95" customHeight="1" thickBot="1" x14ac:dyDescent="0.35">
      <c r="B63" s="44"/>
      <c r="C63" s="22"/>
      <c r="D63" s="45" t="s">
        <v>57</v>
      </c>
      <c r="E63" s="46"/>
      <c r="F63" s="46"/>
      <c r="G63" s="74" t="s">
        <v>98</v>
      </c>
      <c r="H63" s="25">
        <v>1500</v>
      </c>
      <c r="I63" s="48"/>
      <c r="J63" s="25"/>
      <c r="K63" s="48"/>
      <c r="L63" s="27"/>
      <c r="M63" s="26"/>
      <c r="N63" s="47">
        <f>SUM(H63)</f>
        <v>1500</v>
      </c>
      <c r="O63" s="65">
        <v>433</v>
      </c>
      <c r="P63" s="65">
        <f>SUM(O63+N63)</f>
        <v>1933</v>
      </c>
    </row>
    <row r="64" spans="2:17" ht="13.95" customHeight="1" thickBot="1" x14ac:dyDescent="0.35">
      <c r="B64" s="67">
        <v>22</v>
      </c>
      <c r="C64" s="68" t="s">
        <v>25</v>
      </c>
      <c r="D64" s="73"/>
      <c r="E64" s="69"/>
      <c r="F64" s="69"/>
      <c r="G64" s="75" t="s">
        <v>29</v>
      </c>
      <c r="H64" s="70"/>
      <c r="I64" s="71"/>
      <c r="J64" s="70">
        <f>SUM(J65)</f>
        <v>13000</v>
      </c>
      <c r="K64" s="71"/>
      <c r="L64" s="70"/>
      <c r="M64" s="71">
        <f>SUM(M65)</f>
        <v>10000</v>
      </c>
      <c r="N64" s="72">
        <f>SUM(H64:M64)</f>
        <v>23000</v>
      </c>
      <c r="O64" s="109"/>
      <c r="P64" s="109"/>
    </row>
    <row r="65" spans="2:18" ht="13.95" customHeight="1" thickBot="1" x14ac:dyDescent="0.35">
      <c r="B65" s="76"/>
      <c r="C65" s="77"/>
      <c r="D65" s="56" t="s">
        <v>30</v>
      </c>
      <c r="E65" s="63"/>
      <c r="F65" s="63"/>
      <c r="G65" s="57" t="s">
        <v>36</v>
      </c>
      <c r="H65" s="78"/>
      <c r="I65" s="79"/>
      <c r="J65" s="78">
        <v>13000</v>
      </c>
      <c r="K65" s="79"/>
      <c r="L65" s="80"/>
      <c r="M65" s="79">
        <v>10000</v>
      </c>
      <c r="N65" s="82">
        <f>SUM(J65:M65)</f>
        <v>23000</v>
      </c>
      <c r="O65" s="43">
        <v>-14581</v>
      </c>
      <c r="P65" s="43">
        <f t="shared" ref="P65:P75" si="3">SUM(O65+N65)</f>
        <v>8419</v>
      </c>
    </row>
    <row r="66" spans="2:18" ht="13.95" customHeight="1" thickBot="1" x14ac:dyDescent="0.35">
      <c r="B66" s="39">
        <v>22</v>
      </c>
      <c r="C66" s="17" t="s">
        <v>82</v>
      </c>
      <c r="D66" s="73"/>
      <c r="E66" s="41"/>
      <c r="F66" s="41"/>
      <c r="G66" s="62" t="s">
        <v>37</v>
      </c>
      <c r="H66" s="19"/>
      <c r="I66" s="20"/>
      <c r="J66" s="19">
        <f>SUM(J67)</f>
        <v>1680</v>
      </c>
      <c r="K66" s="20"/>
      <c r="L66" s="19"/>
      <c r="M66" s="20"/>
      <c r="N66" s="42">
        <f>SUM(H66:K66)</f>
        <v>1680</v>
      </c>
      <c r="O66" s="109"/>
      <c r="P66" s="109"/>
    </row>
    <row r="67" spans="2:18" ht="13.95" customHeight="1" thickBot="1" x14ac:dyDescent="0.35">
      <c r="B67" s="76"/>
      <c r="C67" s="77"/>
      <c r="D67" s="56" t="s">
        <v>27</v>
      </c>
      <c r="E67" s="63"/>
      <c r="F67" s="63"/>
      <c r="G67" s="54" t="s">
        <v>83</v>
      </c>
      <c r="H67" s="78"/>
      <c r="I67" s="79"/>
      <c r="J67" s="78">
        <v>1680</v>
      </c>
      <c r="K67" s="79"/>
      <c r="L67" s="80"/>
      <c r="M67" s="81"/>
      <c r="N67" s="82">
        <f>SUM(H67:K67)</f>
        <v>1680</v>
      </c>
      <c r="O67" s="43">
        <v>-52</v>
      </c>
      <c r="P67" s="43">
        <f t="shared" ref="P67" si="4">SUM(O67+N67)</f>
        <v>1628</v>
      </c>
      <c r="Q67" s="115">
        <f>SUM(N60+N62+N64+N66)</f>
        <v>39180</v>
      </c>
    </row>
    <row r="68" spans="2:18" ht="13.95" customHeight="1" thickBot="1" x14ac:dyDescent="0.35">
      <c r="B68" s="39">
        <v>24</v>
      </c>
      <c r="C68" s="17" t="s">
        <v>20</v>
      </c>
      <c r="D68" s="40"/>
      <c r="E68" s="41"/>
      <c r="F68" s="41"/>
      <c r="G68" s="62" t="s">
        <v>23</v>
      </c>
      <c r="H68" s="19"/>
      <c r="I68" s="20"/>
      <c r="J68" s="19"/>
      <c r="K68" s="20">
        <f>SUM(K69)</f>
        <v>30149</v>
      </c>
      <c r="L68" s="19"/>
      <c r="M68" s="20"/>
      <c r="N68" s="42">
        <f>SUM(I68:K68)</f>
        <v>30149</v>
      </c>
      <c r="O68" s="109"/>
      <c r="P68" s="109"/>
    </row>
    <row r="69" spans="2:18" ht="13.95" customHeight="1" thickBot="1" x14ac:dyDescent="0.35">
      <c r="B69" s="50"/>
      <c r="C69" s="51"/>
      <c r="D69" s="49" t="s">
        <v>28</v>
      </c>
      <c r="E69" s="52"/>
      <c r="F69" s="52"/>
      <c r="G69" s="61" t="s">
        <v>87</v>
      </c>
      <c r="H69" s="25"/>
      <c r="I69" s="48"/>
      <c r="J69" s="27"/>
      <c r="K69" s="48">
        <v>30149</v>
      </c>
      <c r="L69" s="27"/>
      <c r="M69" s="26"/>
      <c r="N69" s="47">
        <f t="shared" ref="N69:N75" si="5">SUM(I69)</f>
        <v>0</v>
      </c>
      <c r="O69" s="43">
        <v>1447</v>
      </c>
      <c r="P69" s="43">
        <f>SUM(O69+K69)</f>
        <v>31596</v>
      </c>
    </row>
    <row r="70" spans="2:18" ht="13.95" customHeight="1" thickBot="1" x14ac:dyDescent="0.35">
      <c r="B70" s="39">
        <v>24</v>
      </c>
      <c r="C70" s="110" t="s">
        <v>13</v>
      </c>
      <c r="D70" s="111"/>
      <c r="E70" s="112"/>
      <c r="F70" s="112"/>
      <c r="G70" s="62" t="s">
        <v>84</v>
      </c>
      <c r="H70" s="88"/>
      <c r="I70" s="113">
        <f>SUM(I71)</f>
        <v>13000</v>
      </c>
      <c r="J70" s="19"/>
      <c r="K70" s="113"/>
      <c r="L70" s="19"/>
      <c r="M70" s="20"/>
      <c r="N70" s="42">
        <f t="shared" si="5"/>
        <v>13000</v>
      </c>
      <c r="O70" s="109"/>
      <c r="P70" s="109"/>
    </row>
    <row r="71" spans="2:18" ht="13.95" customHeight="1" thickBot="1" x14ac:dyDescent="0.35">
      <c r="B71" s="50"/>
      <c r="C71" s="51"/>
      <c r="D71" s="49" t="s">
        <v>85</v>
      </c>
      <c r="E71" s="52" t="s">
        <v>8</v>
      </c>
      <c r="F71" s="52"/>
      <c r="G71" s="61" t="s">
        <v>86</v>
      </c>
      <c r="H71" s="25"/>
      <c r="I71" s="48">
        <v>13000</v>
      </c>
      <c r="J71" s="27"/>
      <c r="K71" s="48"/>
      <c r="L71" s="27"/>
      <c r="M71" s="26"/>
      <c r="N71" s="47">
        <f t="shared" si="5"/>
        <v>13000</v>
      </c>
      <c r="O71" s="66">
        <v>88432</v>
      </c>
      <c r="P71" s="66">
        <f t="shared" si="3"/>
        <v>101432</v>
      </c>
      <c r="Q71" s="115">
        <f>SUM(N68+N70)</f>
        <v>43149</v>
      </c>
    </row>
    <row r="72" spans="2:18" ht="13.95" customHeight="1" thickBot="1" x14ac:dyDescent="0.35">
      <c r="B72" s="39">
        <v>31</v>
      </c>
      <c r="C72" s="110" t="s">
        <v>21</v>
      </c>
      <c r="D72" s="111"/>
      <c r="E72" s="112"/>
      <c r="F72" s="112"/>
      <c r="G72" s="62" t="s">
        <v>91</v>
      </c>
      <c r="H72" s="88"/>
      <c r="I72" s="20">
        <f>SUM(I73)</f>
        <v>1035</v>
      </c>
      <c r="J72" s="19"/>
      <c r="K72" s="113"/>
      <c r="L72" s="19"/>
      <c r="M72" s="20"/>
      <c r="N72" s="42">
        <f t="shared" si="5"/>
        <v>1035</v>
      </c>
      <c r="O72" s="109"/>
      <c r="P72" s="109"/>
    </row>
    <row r="73" spans="2:18" ht="13.95" customHeight="1" thickBot="1" x14ac:dyDescent="0.35">
      <c r="B73" s="50"/>
      <c r="C73" s="51"/>
      <c r="D73" s="49" t="s">
        <v>8</v>
      </c>
      <c r="E73" s="52"/>
      <c r="F73" s="52"/>
      <c r="G73" s="61" t="s">
        <v>92</v>
      </c>
      <c r="H73" s="25"/>
      <c r="I73" s="48">
        <v>1035</v>
      </c>
      <c r="J73" s="27"/>
      <c r="K73" s="48"/>
      <c r="L73" s="27"/>
      <c r="M73" s="26"/>
      <c r="N73" s="47">
        <f t="shared" si="5"/>
        <v>1035</v>
      </c>
      <c r="O73" s="66">
        <v>-1033</v>
      </c>
      <c r="P73" s="66">
        <f t="shared" ref="P73" si="6">SUM(O73+N73)</f>
        <v>2</v>
      </c>
    </row>
    <row r="74" spans="2:18" ht="13.95" customHeight="1" thickBot="1" x14ac:dyDescent="0.35">
      <c r="B74" s="89">
        <v>31</v>
      </c>
      <c r="C74" s="90" t="s">
        <v>21</v>
      </c>
      <c r="D74" s="91"/>
      <c r="E74" s="92"/>
      <c r="F74" s="93"/>
      <c r="G74" s="94" t="s">
        <v>43</v>
      </c>
      <c r="H74" s="88"/>
      <c r="I74" s="20">
        <f>SUM(I75)</f>
        <v>72374</v>
      </c>
      <c r="J74" s="19"/>
      <c r="K74" s="20"/>
      <c r="L74" s="19"/>
      <c r="M74" s="20"/>
      <c r="N74" s="42">
        <f t="shared" si="5"/>
        <v>72374</v>
      </c>
      <c r="O74" s="109"/>
      <c r="P74" s="107"/>
      <c r="R74" s="2"/>
    </row>
    <row r="75" spans="2:18" ht="13.95" customHeight="1" thickBot="1" x14ac:dyDescent="0.35">
      <c r="B75" s="50"/>
      <c r="C75" s="51"/>
      <c r="D75" s="49" t="s">
        <v>19</v>
      </c>
      <c r="E75" s="52" t="s">
        <v>44</v>
      </c>
      <c r="F75" s="49"/>
      <c r="G75" s="59" t="s">
        <v>45</v>
      </c>
      <c r="H75" s="25"/>
      <c r="I75" s="48">
        <v>72374</v>
      </c>
      <c r="J75" s="27"/>
      <c r="K75" s="48"/>
      <c r="L75" s="27"/>
      <c r="M75" s="26"/>
      <c r="N75" s="47">
        <f t="shared" si="5"/>
        <v>72374</v>
      </c>
      <c r="O75" s="83">
        <v>149034</v>
      </c>
      <c r="P75" s="65">
        <f t="shared" si="3"/>
        <v>221408</v>
      </c>
      <c r="R75" s="115"/>
    </row>
    <row r="76" spans="2:18" ht="13.95" customHeight="1" thickBot="1" x14ac:dyDescent="0.35">
      <c r="B76" s="117"/>
      <c r="C76" s="118"/>
      <c r="D76" s="118"/>
      <c r="E76" s="118"/>
      <c r="F76" s="118"/>
      <c r="G76" s="119"/>
      <c r="H76" s="30">
        <f>SUM(H29+H42+H58+H60+H62+H64+H66+H68+H70+H74)</f>
        <v>158820</v>
      </c>
      <c r="I76" s="30">
        <f>SUM(I29+I42+I58+I60+I64+I66+I68+I70+I72+I74)</f>
        <v>126409</v>
      </c>
      <c r="J76" s="30">
        <f>SUM(J29+J42+J58+J60+J64+J66+J68+J70+J74)</f>
        <v>14680</v>
      </c>
      <c r="K76" s="30">
        <f>SUM(K29+K42+K58+K60+K64+K66+K68+K70+K74)</f>
        <v>30149</v>
      </c>
      <c r="L76" s="30"/>
      <c r="M76" s="30">
        <f>SUM(M29+M42+M58+M60+M64+M66+M68+M70+M74)</f>
        <v>10000</v>
      </c>
      <c r="N76" s="30">
        <f>SUM(N29+N42+N58+N60+N62+N64+N66+N68+N70+N72+N74)</f>
        <v>340058</v>
      </c>
      <c r="O76" s="31">
        <f>SUM(N24-N76)</f>
        <v>0</v>
      </c>
      <c r="P76" s="3"/>
    </row>
    <row r="77" spans="2:18" ht="13.95" customHeight="1" x14ac:dyDescent="0.3">
      <c r="O77" s="2"/>
    </row>
    <row r="78" spans="2:18" x14ac:dyDescent="0.3">
      <c r="K78" s="29"/>
      <c r="L78" s="115"/>
      <c r="O78" s="115"/>
    </row>
    <row r="79" spans="2:18" x14ac:dyDescent="0.3">
      <c r="K79" s="2"/>
      <c r="M79" s="29"/>
    </row>
  </sheetData>
  <mergeCells count="18">
    <mergeCell ref="B24:G24"/>
    <mergeCell ref="G2:K2"/>
    <mergeCell ref="G3:K3"/>
    <mergeCell ref="B7:B8"/>
    <mergeCell ref="C7:C8"/>
    <mergeCell ref="G7:G8"/>
    <mergeCell ref="H7:N7"/>
    <mergeCell ref="D7:D8"/>
    <mergeCell ref="E7:E8"/>
    <mergeCell ref="B76:G76"/>
    <mergeCell ref="G26:K26"/>
    <mergeCell ref="B27:B28"/>
    <mergeCell ref="C27:C28"/>
    <mergeCell ref="D27:D28"/>
    <mergeCell ref="E27:E28"/>
    <mergeCell ref="G27:G28"/>
    <mergeCell ref="H27:N27"/>
    <mergeCell ref="F27:F28"/>
  </mergeCells>
  <pageMargins left="0.9055118110236221" right="0.70866141732283472" top="0.39370078740157483" bottom="0.19685039370078741" header="0" footer="0"/>
  <pageSetup scale="82" fitToHeight="0" orientation="landscape" r:id="rId1"/>
  <ignoredErrors>
    <ignoredError sqref="H16 H12 N9 M64 H14 H22 I74 H29 I70 J64 J66 H60 I58 N58:N60 P59 K68 I72 N65:N75 H20 N20:N21 P29:P57 H9 N29:N57 H62 N22:N23" unlockedFormula="1"/>
    <ignoredError sqref="B18:C18 C68 B9 B12:C12 D13 D67 B22:C22 D23:E23 C74 D75:E75 D19:E19 B14:C14 D15:E15 B16 C17 C9:E10 C29 C42 D30:E30 D31:F35 F36 F38 F41 D36:E41 F45:F47 D43:E47 D54:E54 D55:F57 C58:D59 C66 D69 C70 D71:E71 C64:D65 C60 D61 C72 D73 B20:C20 D21 D48:F52 D53:E53 B11:C11 D11:F11 C62 D63" numberStoredAsText="1"/>
    <ignoredError sqref="N11:N18 N64 N10 N61 N62:N63" formula="1" unlockedFormula="1"/>
    <ignoredError sqref="H18 H42" formulaRange="1" unlockedFormula="1"/>
    <ignoredError sqref="I7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2023-08-24T12:15:53Z</cp:lastPrinted>
  <dcterms:created xsi:type="dcterms:W3CDTF">2018-06-04T19:42:19Z</dcterms:created>
  <dcterms:modified xsi:type="dcterms:W3CDTF">2023-08-24T12:19:48Z</dcterms:modified>
</cp:coreProperties>
</file>