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3\MOD. PPTO\"/>
    </mc:Choice>
  </mc:AlternateContent>
  <xr:revisionPtr revIDLastSave="0" documentId="8_{BA73275E-A44C-476C-92F8-34577BB48D23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P46" i="9" l="1"/>
  <c r="N59" i="9" l="1"/>
  <c r="P59" i="9" s="1"/>
  <c r="H58" i="9"/>
  <c r="N58" i="9" s="1"/>
  <c r="H17" i="9"/>
  <c r="N14" i="9"/>
  <c r="H13" i="9"/>
  <c r="N13" i="9" s="1"/>
  <c r="P61" i="9" l="1"/>
  <c r="K54" i="9" l="1"/>
  <c r="I54" i="9"/>
  <c r="I62" i="9" s="1"/>
  <c r="N57" i="9"/>
  <c r="P57" i="9" s="1"/>
  <c r="N56" i="9"/>
  <c r="P56" i="9" s="1"/>
  <c r="N55" i="9"/>
  <c r="H51" i="9"/>
  <c r="H62" i="9" s="1"/>
  <c r="N53" i="9"/>
  <c r="P53" i="9" s="1"/>
  <c r="N50" i="9"/>
  <c r="M49" i="9"/>
  <c r="N49" i="9" s="1"/>
  <c r="K47" i="9"/>
  <c r="J47" i="9"/>
  <c r="J62" i="9" s="1"/>
  <c r="N52" i="9"/>
  <c r="P52" i="9" s="1"/>
  <c r="N48" i="9"/>
  <c r="N32" i="9"/>
  <c r="I40" i="9"/>
  <c r="N38" i="9"/>
  <c r="P38" i="9"/>
  <c r="K62" i="9" l="1"/>
  <c r="N51" i="9"/>
  <c r="N54" i="9"/>
  <c r="N47" i="9"/>
  <c r="M62" i="9"/>
  <c r="N31" i="9"/>
  <c r="N23" i="9"/>
  <c r="N22" i="9"/>
  <c r="N12" i="9"/>
  <c r="H11" i="9"/>
  <c r="N10" i="9"/>
  <c r="H9" i="9"/>
  <c r="N62" i="9" l="1"/>
  <c r="N11" i="9"/>
  <c r="N9" i="9"/>
  <c r="H15" i="9"/>
  <c r="H26" i="9" s="1"/>
  <c r="N39" i="9" l="1"/>
  <c r="P39" i="9" s="1"/>
  <c r="N37" i="9"/>
  <c r="N35" i="9"/>
  <c r="P35" i="9" s="1"/>
  <c r="N36" i="9"/>
  <c r="P36" i="9" s="1"/>
  <c r="H33" i="9"/>
  <c r="H40" i="9" s="1"/>
  <c r="P50" i="9"/>
  <c r="P55" i="9"/>
  <c r="P48" i="9"/>
  <c r="N34" i="9"/>
  <c r="P34" i="9" s="1"/>
  <c r="N33" i="9" l="1"/>
  <c r="N40" i="9"/>
  <c r="N20" i="9"/>
  <c r="N19" i="9"/>
  <c r="N21" i="9"/>
  <c r="N17" i="9" l="1"/>
  <c r="N26" i="9" l="1"/>
  <c r="O62" i="9" l="1"/>
  <c r="O40" i="9"/>
  <c r="N16" i="9"/>
  <c r="N15" i="9"/>
</calcChain>
</file>

<file path=xl/sharedStrings.xml><?xml version="1.0" encoding="utf-8"?>
<sst xmlns="http://schemas.openxmlformats.org/spreadsheetml/2006/main" count="151" uniqueCount="85">
  <si>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</si>
  <si>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</si>
  <si>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</si>
  <si>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</si>
  <si>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</si>
  <si>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</si>
  <si>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</si>
  <si>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</si>
  <si>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</si>
  <si>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</si>
  <si>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</si>
  <si>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</si>
  <si>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</si>
  <si>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</si>
  <si>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</si>
  <si>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</si>
  <si>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MAYORES INGRESOS</t>
  </si>
  <si>
    <t>TOTAL MAYORES INGRESOS</t>
  </si>
  <si>
    <t>SUBASIGNACIÓN</t>
  </si>
  <si>
    <t>999</t>
  </si>
  <si>
    <t>01</t>
  </si>
  <si>
    <t>02</t>
  </si>
  <si>
    <t>001</t>
  </si>
  <si>
    <t>TRANSF. CORRIENTES - AL SECTOR PRIVADO</t>
  </si>
  <si>
    <t>004</t>
  </si>
  <si>
    <t>04</t>
  </si>
  <si>
    <t>ESTRUCTURA PRESUPUESTARIA MUNICIPAL 2023</t>
  </si>
  <si>
    <t>08</t>
  </si>
  <si>
    <t>MULTAS Y SANCIONES PECUNIARIAS</t>
  </si>
  <si>
    <t>Multa Art. 14 Nº6 inc 2º ley nº18.695. Multas Tag</t>
  </si>
  <si>
    <t>003</t>
  </si>
  <si>
    <t>MULTAS ALCOHOLES-BENEFICIO MUNICIPAL</t>
  </si>
  <si>
    <t>MULTAS ALCOHOLES-BENEFICIO SERV.DE SALUD</t>
  </si>
  <si>
    <t>MENORES GASTOS</t>
  </si>
  <si>
    <t>MATERIALES DE USO O CONSUMO</t>
  </si>
  <si>
    <t>007</t>
  </si>
  <si>
    <t>AISTENCIA SOCIAL A PERSONAS NATURALES</t>
  </si>
  <si>
    <t>SERVICIOS GENERALES</t>
  </si>
  <si>
    <t>006</t>
  </si>
  <si>
    <t>011</t>
  </si>
  <si>
    <t>06</t>
  </si>
  <si>
    <t>MANTENIMIENTO Y REPARACIONES</t>
  </si>
  <si>
    <t>MATERIALES DE OFICINA</t>
  </si>
  <si>
    <t>99</t>
  </si>
  <si>
    <t>SALDO ACTUAL</t>
  </si>
  <si>
    <t>SALDO FINAL</t>
  </si>
  <si>
    <t>RECUPERACION Y REEMBOLSO POR LICENCIAS MEDICAS</t>
  </si>
  <si>
    <t>RECUPERACION ART.12 LEY Nº18.196 Y LEY Nº19.117 ART.UNICO</t>
  </si>
  <si>
    <t xml:space="preserve">CUARTA MODIFICACION PRESUPUESTARIA 2023(MILES $)                   </t>
  </si>
  <si>
    <t>PATENTES Y TASAS POR DERECHOS</t>
  </si>
  <si>
    <t>DUPLICADO P/C VEHICULO ARRASTRE</t>
  </si>
  <si>
    <t>PERMISOS Y LECENCIAS</t>
  </si>
  <si>
    <t>LICENCIAS DE CONDUCIR Y SIMILARES</t>
  </si>
  <si>
    <t xml:space="preserve">OTROS </t>
  </si>
  <si>
    <t>OTROS INGRESOS</t>
  </si>
  <si>
    <t>ALIMENTOS Y BEBIDAS</t>
  </si>
  <si>
    <t>PARA ANIMALES</t>
  </si>
  <si>
    <t>MATERIALES Y UTILES DE ASEO</t>
  </si>
  <si>
    <t xml:space="preserve">MANTENIMIENTO Y REP. DE EDIFICACIONES </t>
  </si>
  <si>
    <t>MANTENIMIENTO Y REP. DE VEHICULOS</t>
  </si>
  <si>
    <t>PARA PERSONAS</t>
  </si>
  <si>
    <t>SERV. DE PRODUCCION Y DESARROLLO DE EVENTOS</t>
  </si>
  <si>
    <t>09</t>
  </si>
  <si>
    <t>ARRIENDOS</t>
  </si>
  <si>
    <t>ARRIENDO DE VEHICULOS</t>
  </si>
  <si>
    <t>OTROS</t>
  </si>
  <si>
    <t>ORGANIZACIONES COMUNITARIAS</t>
  </si>
  <si>
    <t>VOLUNTARIADO</t>
  </si>
  <si>
    <t>010</t>
  </si>
  <si>
    <t>TRANSF. PARA GASTOS DE CAPITAL- DE OTRAS ENT. PUBL.</t>
  </si>
  <si>
    <t>13</t>
  </si>
  <si>
    <t>005</t>
  </si>
  <si>
    <t>PATENTES MINERAS LEY Nº 19.143</t>
  </si>
  <si>
    <t>INICIATIVAS DE INVERSION - PROYECTOS</t>
  </si>
  <si>
    <t>080</t>
  </si>
  <si>
    <t>OTROS GASTOS - VARIOS</t>
  </si>
  <si>
    <t>Otras Multa Beneficio Municipal</t>
  </si>
  <si>
    <t>05</t>
  </si>
  <si>
    <t xml:space="preserve">TRANSF. CTES. - DE OTRAS ENTIDADES PUBLICAS </t>
  </si>
  <si>
    <t>OTRAS TRANSFERENCIAS CORRIENTES DE LA SUBDERE</t>
  </si>
  <si>
    <t>TRANSF. CORRIENTES - A OTRAS ENTIDADES PUBLICAS</t>
  </si>
  <si>
    <t xml:space="preserve">A OTRAS ASOCIACIONES </t>
  </si>
  <si>
    <t>MATERIALES PARA MANT.Y REPARACIONES DE INMUEBLES</t>
  </si>
  <si>
    <t>PERSONAL DE PLANTA</t>
  </si>
  <si>
    <t>COMISIONES DE SERV.EN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</si>
</sst>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9">
    <xf numFmtId="0" fontId="0" fillId="0" borderId="0" xfId="0"/>
    <xf numFmtId="0" fontId="0" fillId="4" borderId="0" xfId="0" applyFill="1"/>
    <xf numFmtId="42" fontId="0" fillId="4" borderId="0" xfId="0" applyNumberFormat="1" applyFill="1"/>
    <xf numFmtId="0" fontId="2" fillId="4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167" fontId="5" fillId="5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167" fontId="4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2" xfId="2" applyNumberFormat="1" applyFont="1" applyFill="1" applyBorder="1" applyAlignment="1" applyProtection="1">
      <alignment horizontal="right" vertical="center" wrapText="1"/>
      <protection locked="0" hidden="1"/>
    </xf>
    <xf numFmtId="167" fontId="2" fillId="4" borderId="0" xfId="0" applyNumberFormat="1" applyFont="1" applyFill="1"/>
    <xf numFmtId="42" fontId="5" fillId="6" borderId="10" xfId="3" applyFont="1" applyFill="1" applyBorder="1" applyAlignment="1">
      <alignment horizontal="right" vertical="center"/>
    </xf>
    <xf numFmtId="42" fontId="2" fillId="4" borderId="0" xfId="0" applyNumberFormat="1" applyFont="1" applyFill="1"/>
    <xf numFmtId="0" fontId="3" fillId="4" borderId="0" xfId="0" applyFont="1" applyFill="1" applyBorder="1" applyAlignment="1">
      <alignment horizontal="center" vertical="center"/>
    </xf>
    <xf numFmtId="42" fontId="5" fillId="4" borderId="0" xfId="3" applyFont="1" applyFill="1" applyBorder="1" applyAlignment="1">
      <alignment horizontal="center" vertical="center"/>
    </xf>
    <xf numFmtId="0" fontId="3" fillId="4" borderId="0" xfId="0" applyFont="1" applyFill="1"/>
    <xf numFmtId="0" fontId="5" fillId="3" borderId="10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15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5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5" xfId="0" applyFont="1" applyFill="1" applyBorder="1" applyAlignment="1" applyProtection="1">
      <alignment horizontal="center" vertical="center" wrapText="1"/>
      <protection locked="0" hidden="1"/>
    </xf>
    <xf numFmtId="0" fontId="5" fillId="3" borderId="10" xfId="0" applyFont="1" applyFill="1" applyBorder="1" applyAlignment="1" applyProtection="1">
      <alignment horizontal="center" vertical="center" wrapText="1"/>
      <protection locked="0" hidden="1"/>
    </xf>
    <xf numFmtId="0" fontId="5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5" fillId="5" borderId="10" xfId="0" applyFont="1" applyFill="1" applyBorder="1" applyAlignment="1">
      <alignment horizontal="center" vertical="center" textRotation="90" wrapText="1"/>
    </xf>
    <xf numFmtId="167" fontId="5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" fillId="4" borderId="6" xfId="0" applyNumberFormat="1" applyFont="1" applyFill="1" applyBorder="1"/>
    <xf numFmtId="3" fontId="2" fillId="4" borderId="11" xfId="0" applyNumberFormat="1" applyFont="1" applyFill="1" applyBorder="1"/>
    <xf numFmtId="0" fontId="5" fillId="4" borderId="5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textRotation="90" wrapText="1"/>
    </xf>
    <xf numFmtId="167" fontId="4" fillId="4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" fillId="4" borderId="18" xfId="0" applyNumberFormat="1" applyFont="1" applyFill="1" applyBorder="1"/>
    <xf numFmtId="3" fontId="2" fillId="4" borderId="17" xfId="0" applyNumberFormat="1" applyFont="1" applyFill="1" applyBorder="1"/>
    <xf numFmtId="167" fontId="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49" fontId="4" fillId="4" borderId="3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167" fontId="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0" fontId="5" fillId="4" borderId="5" xfId="0" applyFont="1" applyFill="1" applyBorder="1" applyAlignment="1">
      <alignment horizontal="center" vertical="center" textRotation="90" wrapText="1"/>
    </xf>
    <xf numFmtId="49" fontId="5" fillId="4" borderId="10" xfId="0" quotePrefix="1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167" fontId="5" fillId="4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" fillId="4" borderId="19" xfId="0" applyNumberFormat="1" applyFont="1" applyFill="1" applyBorder="1"/>
    <xf numFmtId="0" fontId="5" fillId="4" borderId="14" xfId="0" applyFont="1" applyFill="1" applyBorder="1" applyAlignment="1">
      <alignment horizontal="center" vertical="center" textRotation="90" wrapText="1"/>
    </xf>
    <xf numFmtId="49" fontId="5" fillId="4" borderId="12" xfId="0" quotePrefix="1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vertical="center" wrapText="1"/>
    </xf>
    <xf numFmtId="167" fontId="4" fillId="4" borderId="15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12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15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4" xfId="2" applyNumberFormat="1" applyFont="1" applyFill="1" applyBorder="1" applyAlignment="1" applyProtection="1">
      <alignment horizontal="right" vertical="center" wrapText="1"/>
      <protection locked="0" hidden="1"/>
    </xf>
    <xf numFmtId="3" fontId="2" fillId="4" borderId="20" xfId="0" applyNumberFormat="1" applyFont="1" applyFill="1" applyBorder="1"/>
    <xf numFmtId="3" fontId="2" fillId="4" borderId="10" xfId="0" applyNumberFormat="1" applyFont="1" applyFill="1" applyBorder="1"/>
    <xf numFmtId="3" fontId="2" fillId="4" borderId="8" xfId="0" applyNumberFormat="1" applyFont="1" applyFill="1" applyBorder="1"/>
    <xf numFmtId="3" fontId="2" fillId="4" borderId="1" xfId="0" applyNumberFormat="1" applyFont="1" applyFill="1" applyBorder="1"/>
    <xf numFmtId="3" fontId="2" fillId="4" borderId="5" xfId="0" applyNumberFormat="1" applyFont="1" applyFill="1" applyBorder="1"/>
    <xf numFmtId="0" fontId="8" fillId="4" borderId="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center" vertical="center" wrapText="1"/>
    </xf>
    <xf numFmtId="49" fontId="5" fillId="5" borderId="12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textRotation="90" wrapText="1"/>
    </xf>
    <xf numFmtId="167" fontId="5" fillId="5" borderId="12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15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14" xfId="2" applyNumberFormat="1" applyFont="1" applyFill="1" applyBorder="1" applyAlignment="1" applyProtection="1">
      <alignment horizontal="right" vertical="center" wrapText="1"/>
      <protection locked="0" hidden="1"/>
    </xf>
    <xf numFmtId="0" fontId="4" fillId="5" borderId="10" xfId="0" applyFont="1" applyFill="1" applyBorder="1" applyAlignment="1">
      <alignment horizontal="center" vertical="center" textRotation="90" wrapText="1"/>
    </xf>
    <xf numFmtId="0" fontId="8" fillId="4" borderId="4" xfId="0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/>
    </xf>
    <xf numFmtId="167" fontId="4" fillId="4" borderId="1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11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6" xfId="2" applyNumberFormat="1" applyFont="1" applyFill="1" applyBorder="1" applyAlignment="1" applyProtection="1">
      <alignment horizontal="right" vertical="center" wrapText="1"/>
      <protection locked="0" hidden="1"/>
    </xf>
    <xf numFmtId="3" fontId="2" fillId="4" borderId="12" xfId="0" applyNumberFormat="1" applyFont="1" applyFill="1" applyBorder="1"/>
    <xf numFmtId="49" fontId="9" fillId="5" borderId="5" xfId="0" applyNumberFormat="1" applyFont="1" applyFill="1" applyBorder="1" applyAlignment="1">
      <alignment horizontal="center" vertical="center"/>
    </xf>
    <xf numFmtId="49" fontId="10" fillId="5" borderId="10" xfId="0" applyNumberFormat="1" applyFont="1" applyFill="1" applyBorder="1" applyAlignment="1">
      <alignment horizontal="center" vertical="center"/>
    </xf>
    <xf numFmtId="167" fontId="9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9" fillId="5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10" xfId="2" applyNumberFormat="1" applyFont="1" applyFill="1" applyBorder="1" applyAlignment="1" applyProtection="1">
      <alignment horizontal="right" vertical="center" wrapText="1"/>
      <protection locked="0" hidden="1"/>
    </xf>
    <xf numFmtId="0" fontId="11" fillId="5" borderId="5" xfId="0" applyFont="1" applyFill="1" applyBorder="1" applyAlignment="1">
      <alignment horizontal="center" vertical="center" wrapText="1"/>
    </xf>
    <xf numFmtId="49" fontId="11" fillId="5" borderId="10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textRotation="90" wrapText="1"/>
    </xf>
    <xf numFmtId="0" fontId="11" fillId="5" borderId="10" xfId="0" applyFont="1" applyFill="1" applyBorder="1" applyAlignment="1">
      <alignment horizontal="center" vertical="center" textRotation="90" wrapText="1"/>
    </xf>
    <xf numFmtId="0" fontId="0" fillId="5" borderId="3" xfId="0" applyFill="1" applyBorder="1"/>
    <xf numFmtId="0" fontId="12" fillId="5" borderId="10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 applyProtection="1">
      <alignment horizontal="center" vertical="top" textRotation="90" wrapText="1"/>
      <protection locked="0" hidden="1"/>
    </xf>
    <xf numFmtId="0" fontId="5" fillId="4" borderId="15" xfId="0" applyFont="1" applyFill="1" applyBorder="1" applyAlignment="1" applyProtection="1">
      <alignment horizontal="center" vertical="top" textRotation="90" wrapText="1"/>
      <protection locked="0" hidden="1"/>
    </xf>
    <xf numFmtId="0" fontId="5" fillId="4" borderId="1" xfId="0" applyFont="1" applyFill="1" applyBorder="1" applyAlignment="1" applyProtection="1">
      <alignment horizontal="center" vertical="center" wrapText="1"/>
      <protection locked="0" hidden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8" fillId="7" borderId="22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5" fillId="8" borderId="8" xfId="0" applyFont="1" applyFill="1" applyBorder="1" applyAlignment="1">
      <alignment horizontal="center" vertical="center" textRotation="90" wrapText="1"/>
    </xf>
    <xf numFmtId="0" fontId="5" fillId="8" borderId="14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textRotation="90" wrapText="1"/>
    </xf>
    <xf numFmtId="0" fontId="5" fillId="3" borderId="1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65"/>
  <sheetViews>
    <sheetView tabSelected="1" topLeftCell="A40" zoomScale="107" zoomScaleNormal="107" workbookViewId="0">
      <selection activeCell="B2" sqref="B2:N62"/>
    </sheetView>
  </sheetViews>
  <sheetFormatPr baseColWidth="10" defaultColWidth="11.5546875" defaultRowHeight="14.4" x14ac:dyDescent="0.3"/>
  <cols>
    <col min="1" max="1" width="3.5546875" style="1" customWidth="1"/>
    <col min="2" max="2" width="3.21875" style="1" customWidth="1"/>
    <col min="3" max="3" width="3.109375" style="1" customWidth="1"/>
    <col min="4" max="4" width="3.77734375" style="1" customWidth="1"/>
    <col min="5" max="6" width="3.88671875" style="1" customWidth="1"/>
    <col min="7" max="7" width="38.5546875" style="1" customWidth="1"/>
    <col min="8" max="8" width="7" style="1" customWidth="1"/>
    <col min="9" max="9" width="7.33203125" style="1" customWidth="1"/>
    <col min="10" max="10" width="6.6640625" style="1" customWidth="1"/>
    <col min="11" max="11" width="7.109375" style="1" customWidth="1"/>
    <col min="12" max="12" width="4" style="1" customWidth="1"/>
    <col min="13" max="13" width="6.88671875" style="1" customWidth="1"/>
    <col min="14" max="14" width="7.88671875" style="1" customWidth="1"/>
    <col min="15" max="15" width="7" style="1" customWidth="1"/>
    <col min="16" max="16" width="7.109375" style="1" customWidth="1"/>
    <col min="17" max="16384" width="11.5546875" style="1"/>
  </cols>
  <sheetData>
    <row r="1" spans="2:16" ht="4.2" customHeight="1" x14ac:dyDescent="0.3"/>
    <row r="2" spans="2:16" ht="15" customHeight="1" x14ac:dyDescent="0.3">
      <c r="B2" s="3"/>
      <c r="C2" s="3"/>
      <c r="D2" s="3"/>
      <c r="E2" s="3"/>
      <c r="F2" s="3"/>
      <c r="G2" s="131" t="s">
        <v>26</v>
      </c>
      <c r="H2" s="131"/>
      <c r="I2" s="131"/>
      <c r="J2" s="131"/>
      <c r="K2" s="131"/>
      <c r="L2" s="3"/>
      <c r="M2" s="3"/>
      <c r="N2" s="3"/>
      <c r="O2" s="3"/>
      <c r="P2" s="3"/>
    </row>
    <row r="3" spans="2:16" ht="3.6" customHeight="1" x14ac:dyDescent="0.3">
      <c r="B3" s="3"/>
      <c r="C3" s="3"/>
      <c r="D3" s="3"/>
      <c r="E3" s="3"/>
      <c r="F3" s="3"/>
      <c r="G3" s="131"/>
      <c r="H3" s="131"/>
      <c r="I3" s="131"/>
      <c r="J3" s="131"/>
      <c r="K3" s="131"/>
      <c r="L3" s="3"/>
      <c r="M3" s="3"/>
      <c r="N3" s="3"/>
      <c r="O3" s="3"/>
      <c r="P3" s="3"/>
    </row>
    <row r="4" spans="2:16" ht="2.4" customHeight="1" x14ac:dyDescent="0.3">
      <c r="B4" s="4"/>
      <c r="C4" s="4"/>
      <c r="D4" s="4"/>
      <c r="E4" s="4"/>
      <c r="F4" s="4"/>
      <c r="G4" s="5"/>
      <c r="H4" s="4"/>
      <c r="I4" s="6"/>
      <c r="J4" s="7"/>
      <c r="K4" s="4"/>
      <c r="L4" s="4"/>
      <c r="M4" s="4"/>
      <c r="N4" s="4"/>
      <c r="O4" s="3"/>
      <c r="P4" s="3"/>
    </row>
    <row r="5" spans="2:16" x14ac:dyDescent="0.3">
      <c r="B5" s="8" t="s">
        <v>48</v>
      </c>
      <c r="C5" s="4"/>
      <c r="D5" s="4"/>
      <c r="E5" s="4"/>
      <c r="F5" s="4"/>
      <c r="G5" s="5"/>
      <c r="H5" s="9"/>
      <c r="I5" s="10"/>
      <c r="J5" s="11"/>
      <c r="K5" s="4"/>
      <c r="L5" s="4"/>
      <c r="M5" s="4"/>
      <c r="N5" s="4"/>
      <c r="O5" s="3"/>
      <c r="P5" s="3"/>
    </row>
    <row r="6" spans="2:16" ht="15" thickBot="1" x14ac:dyDescent="0.35">
      <c r="B6" s="8" t="s">
        <v>16</v>
      </c>
      <c r="C6" s="4"/>
      <c r="D6" s="4"/>
      <c r="E6" s="4"/>
      <c r="F6" s="4"/>
      <c r="G6" s="5"/>
      <c r="H6" s="9"/>
      <c r="I6" s="10"/>
      <c r="J6" s="11"/>
      <c r="K6" s="4"/>
      <c r="L6" s="4"/>
      <c r="M6" s="4"/>
      <c r="N6" s="4"/>
      <c r="O6" s="3"/>
      <c r="P6" s="3"/>
    </row>
    <row r="7" spans="2:16" ht="15" customHeight="1" thickBot="1" x14ac:dyDescent="0.35">
      <c r="B7" s="132" t="s">
        <v>10</v>
      </c>
      <c r="C7" s="134" t="s">
        <v>0</v>
      </c>
      <c r="D7" s="145" t="s">
        <v>1</v>
      </c>
      <c r="E7" s="147" t="s">
        <v>2</v>
      </c>
      <c r="F7" s="12"/>
      <c r="G7" s="143" t="s">
        <v>3</v>
      </c>
      <c r="H7" s="138" t="s">
        <v>4</v>
      </c>
      <c r="I7" s="139"/>
      <c r="J7" s="139"/>
      <c r="K7" s="139"/>
      <c r="L7" s="139"/>
      <c r="M7" s="139"/>
      <c r="N7" s="140"/>
      <c r="O7" s="3"/>
      <c r="P7" s="3"/>
    </row>
    <row r="8" spans="2:16" ht="65.400000000000006" customHeight="1" thickBot="1" x14ac:dyDescent="0.35">
      <c r="B8" s="141"/>
      <c r="C8" s="142"/>
      <c r="D8" s="146"/>
      <c r="E8" s="148"/>
      <c r="F8" s="13"/>
      <c r="G8" s="144"/>
      <c r="H8" s="14" t="s">
        <v>5</v>
      </c>
      <c r="I8" s="15" t="s">
        <v>6</v>
      </c>
      <c r="J8" s="14" t="s">
        <v>7</v>
      </c>
      <c r="K8" s="15" t="s">
        <v>9</v>
      </c>
      <c r="L8" s="14" t="s">
        <v>11</v>
      </c>
      <c r="M8" s="15" t="s">
        <v>12</v>
      </c>
      <c r="N8" s="14" t="s">
        <v>15</v>
      </c>
      <c r="O8" s="3"/>
      <c r="P8" s="3"/>
    </row>
    <row r="9" spans="2:16" ht="13.95" customHeight="1" thickBot="1" x14ac:dyDescent="0.35">
      <c r="B9" s="16" t="s">
        <v>13</v>
      </c>
      <c r="C9" s="17" t="s">
        <v>20</v>
      </c>
      <c r="D9" s="18"/>
      <c r="E9" s="17"/>
      <c r="F9" s="17"/>
      <c r="G9" s="65" t="s">
        <v>49</v>
      </c>
      <c r="H9" s="19">
        <f>SUM(H10)</f>
        <v>125</v>
      </c>
      <c r="I9" s="20"/>
      <c r="J9" s="19"/>
      <c r="K9" s="20"/>
      <c r="L9" s="19"/>
      <c r="M9" s="20"/>
      <c r="N9" s="19">
        <f>SUM(H9:M9)</f>
        <v>125</v>
      </c>
      <c r="O9" s="3"/>
      <c r="P9" s="3"/>
    </row>
    <row r="10" spans="2:16" ht="13.95" customHeight="1" thickBot="1" x14ac:dyDescent="0.35">
      <c r="B10" s="21"/>
      <c r="C10" s="22"/>
      <c r="D10" s="23" t="s">
        <v>30</v>
      </c>
      <c r="E10" s="24" t="s">
        <v>19</v>
      </c>
      <c r="F10" s="67" t="s">
        <v>38</v>
      </c>
      <c r="G10" s="66" t="s">
        <v>50</v>
      </c>
      <c r="H10" s="25">
        <v>125</v>
      </c>
      <c r="I10" s="26"/>
      <c r="J10" s="27"/>
      <c r="K10" s="26"/>
      <c r="L10" s="27"/>
      <c r="M10" s="26"/>
      <c r="N10" s="28">
        <f>SUM(H10)</f>
        <v>125</v>
      </c>
      <c r="O10" s="3"/>
      <c r="P10" s="3"/>
    </row>
    <row r="11" spans="2:16" ht="13.95" customHeight="1" thickBot="1" x14ac:dyDescent="0.35">
      <c r="B11" s="16" t="s">
        <v>13</v>
      </c>
      <c r="C11" s="17" t="s">
        <v>21</v>
      </c>
      <c r="D11" s="18"/>
      <c r="E11" s="17"/>
      <c r="F11" s="17"/>
      <c r="G11" s="65" t="s">
        <v>51</v>
      </c>
      <c r="H11" s="19">
        <f>SUM(H12)</f>
        <v>2231</v>
      </c>
      <c r="I11" s="20"/>
      <c r="J11" s="19"/>
      <c r="K11" s="20"/>
      <c r="L11" s="19"/>
      <c r="M11" s="20"/>
      <c r="N11" s="19">
        <f>SUM(H11:M11)</f>
        <v>2231</v>
      </c>
      <c r="O11" s="3"/>
      <c r="P11" s="3"/>
    </row>
    <row r="12" spans="2:16" ht="13.95" customHeight="1" thickBot="1" x14ac:dyDescent="0.35">
      <c r="B12" s="21"/>
      <c r="C12" s="22"/>
      <c r="D12" s="23" t="s">
        <v>8</v>
      </c>
      <c r="E12" s="24"/>
      <c r="F12" s="67"/>
      <c r="G12" s="66" t="s">
        <v>52</v>
      </c>
      <c r="H12" s="25">
        <v>2231</v>
      </c>
      <c r="I12" s="26"/>
      <c r="J12" s="27"/>
      <c r="K12" s="26"/>
      <c r="L12" s="27"/>
      <c r="M12" s="26"/>
      <c r="N12" s="28">
        <f>SUM(H12)</f>
        <v>2231</v>
      </c>
      <c r="O12" s="3"/>
      <c r="P12" s="3"/>
    </row>
    <row r="13" spans="2:16" ht="13.95" customHeight="1" thickBot="1" x14ac:dyDescent="0.35">
      <c r="B13" s="16" t="s">
        <v>77</v>
      </c>
      <c r="C13" s="17" t="s">
        <v>13</v>
      </c>
      <c r="D13" s="18"/>
      <c r="E13" s="17"/>
      <c r="F13" s="17"/>
      <c r="G13" s="65" t="s">
        <v>78</v>
      </c>
      <c r="H13" s="19">
        <f>SUM(H14)</f>
        <v>17200</v>
      </c>
      <c r="I13" s="20"/>
      <c r="J13" s="19"/>
      <c r="K13" s="20"/>
      <c r="L13" s="19"/>
      <c r="M13" s="20"/>
      <c r="N13" s="19">
        <f>SUM(H13:M13)</f>
        <v>17200</v>
      </c>
      <c r="O13" s="3"/>
      <c r="P13" s="3"/>
    </row>
    <row r="14" spans="2:16" ht="13.95" customHeight="1" thickBot="1" x14ac:dyDescent="0.35">
      <c r="B14" s="21"/>
      <c r="C14" s="22"/>
      <c r="D14" s="23" t="s">
        <v>8</v>
      </c>
      <c r="E14" s="24" t="s">
        <v>19</v>
      </c>
      <c r="F14" s="67"/>
      <c r="G14" s="66" t="s">
        <v>79</v>
      </c>
      <c r="H14" s="25">
        <v>17200</v>
      </c>
      <c r="I14" s="26"/>
      <c r="J14" s="27"/>
      <c r="K14" s="26"/>
      <c r="L14" s="27"/>
      <c r="M14" s="26"/>
      <c r="N14" s="28">
        <f>SUM(H14)</f>
        <v>17200</v>
      </c>
      <c r="O14" s="3"/>
      <c r="P14" s="3"/>
    </row>
    <row r="15" spans="2:16" ht="13.95" customHeight="1" thickBot="1" x14ac:dyDescent="0.35">
      <c r="B15" s="16" t="s">
        <v>27</v>
      </c>
      <c r="C15" s="17" t="s">
        <v>20</v>
      </c>
      <c r="D15" s="18"/>
      <c r="E15" s="17"/>
      <c r="F15" s="17"/>
      <c r="G15" s="65" t="s">
        <v>46</v>
      </c>
      <c r="H15" s="19">
        <f>SUM(H16)</f>
        <v>712</v>
      </c>
      <c r="I15" s="20"/>
      <c r="J15" s="19"/>
      <c r="K15" s="20"/>
      <c r="L15" s="19"/>
      <c r="M15" s="20"/>
      <c r="N15" s="19">
        <f>SUM(H15:M15)</f>
        <v>712</v>
      </c>
      <c r="O15" s="3"/>
      <c r="P15" s="3"/>
    </row>
    <row r="16" spans="2:16" ht="13.95" customHeight="1" thickBot="1" x14ac:dyDescent="0.35">
      <c r="B16" s="21"/>
      <c r="C16" s="22"/>
      <c r="D16" s="23" t="s">
        <v>8</v>
      </c>
      <c r="E16" s="24"/>
      <c r="F16" s="67"/>
      <c r="G16" s="70" t="s">
        <v>47</v>
      </c>
      <c r="H16" s="25">
        <v>712</v>
      </c>
      <c r="I16" s="26"/>
      <c r="J16" s="27"/>
      <c r="K16" s="26"/>
      <c r="L16" s="27"/>
      <c r="M16" s="26"/>
      <c r="N16" s="28">
        <f>SUM(H16)</f>
        <v>712</v>
      </c>
      <c r="O16" s="3"/>
      <c r="P16" s="3"/>
    </row>
    <row r="17" spans="2:16" ht="13.95" customHeight="1" thickBot="1" x14ac:dyDescent="0.35">
      <c r="B17" s="16" t="s">
        <v>27</v>
      </c>
      <c r="C17" s="17" t="s">
        <v>21</v>
      </c>
      <c r="D17" s="18"/>
      <c r="E17" s="17"/>
      <c r="F17" s="17"/>
      <c r="G17" s="65" t="s">
        <v>28</v>
      </c>
      <c r="H17" s="19">
        <f>SUM(H18:H21)</f>
        <v>1408</v>
      </c>
      <c r="I17" s="20"/>
      <c r="J17" s="19"/>
      <c r="K17" s="20"/>
      <c r="L17" s="19"/>
      <c r="M17" s="20"/>
      <c r="N17" s="19">
        <f>SUM(H17:M17)</f>
        <v>1408</v>
      </c>
      <c r="O17" s="3"/>
      <c r="P17" s="3"/>
    </row>
    <row r="18" spans="2:16" ht="13.95" customHeight="1" thickBot="1" x14ac:dyDescent="0.35">
      <c r="B18" s="21"/>
      <c r="C18" s="22"/>
      <c r="D18" s="23" t="s">
        <v>22</v>
      </c>
      <c r="E18" s="24" t="s">
        <v>19</v>
      </c>
      <c r="F18" s="22"/>
      <c r="G18" s="72" t="s">
        <v>76</v>
      </c>
      <c r="H18" s="25">
        <v>1029</v>
      </c>
      <c r="I18" s="26"/>
      <c r="J18" s="27"/>
      <c r="K18" s="26"/>
      <c r="L18" s="27"/>
      <c r="M18" s="26"/>
      <c r="N18" s="28">
        <v>1025</v>
      </c>
      <c r="O18" s="3"/>
      <c r="P18" s="3"/>
    </row>
    <row r="19" spans="2:16" ht="13.95" customHeight="1" thickBot="1" x14ac:dyDescent="0.35">
      <c r="B19" s="21"/>
      <c r="C19" s="22"/>
      <c r="D19" s="23" t="s">
        <v>8</v>
      </c>
      <c r="E19" s="24" t="s">
        <v>8</v>
      </c>
      <c r="F19" s="24"/>
      <c r="G19" s="71" t="s">
        <v>29</v>
      </c>
      <c r="H19" s="25">
        <v>126</v>
      </c>
      <c r="I19" s="26"/>
      <c r="J19" s="27"/>
      <c r="K19" s="26"/>
      <c r="L19" s="27"/>
      <c r="M19" s="26"/>
      <c r="N19" s="28">
        <f>SUM(H19)</f>
        <v>126</v>
      </c>
      <c r="O19" s="3"/>
      <c r="P19" s="3"/>
    </row>
    <row r="20" spans="2:16" ht="13.95" customHeight="1" thickBot="1" x14ac:dyDescent="0.35">
      <c r="B20" s="21"/>
      <c r="C20" s="22"/>
      <c r="D20" s="23" t="s">
        <v>30</v>
      </c>
      <c r="E20" s="24"/>
      <c r="F20" s="24"/>
      <c r="G20" s="71" t="s">
        <v>31</v>
      </c>
      <c r="H20" s="25">
        <v>152</v>
      </c>
      <c r="I20" s="26"/>
      <c r="J20" s="27"/>
      <c r="K20" s="26"/>
      <c r="L20" s="27"/>
      <c r="M20" s="26"/>
      <c r="N20" s="28">
        <f>SUM(H20)</f>
        <v>152</v>
      </c>
      <c r="O20" s="3"/>
      <c r="P20" s="3"/>
    </row>
    <row r="21" spans="2:16" ht="13.95" customHeight="1" thickBot="1" x14ac:dyDescent="0.35">
      <c r="B21" s="21"/>
      <c r="C21" s="22"/>
      <c r="D21" s="23" t="s">
        <v>24</v>
      </c>
      <c r="E21" s="24"/>
      <c r="F21" s="67"/>
      <c r="G21" s="66" t="s">
        <v>32</v>
      </c>
      <c r="H21" s="25">
        <v>101</v>
      </c>
      <c r="I21" s="26"/>
      <c r="J21" s="27"/>
      <c r="K21" s="26"/>
      <c r="L21" s="27"/>
      <c r="M21" s="26"/>
      <c r="N21" s="28">
        <f>SUM(H21)</f>
        <v>101</v>
      </c>
      <c r="O21" s="3"/>
      <c r="P21" s="3"/>
    </row>
    <row r="22" spans="2:16" ht="13.95" customHeight="1" thickBot="1" x14ac:dyDescent="0.35">
      <c r="B22" s="16" t="s">
        <v>27</v>
      </c>
      <c r="C22" s="17" t="s">
        <v>43</v>
      </c>
      <c r="D22" s="18"/>
      <c r="E22" s="17"/>
      <c r="F22" s="17"/>
      <c r="G22" s="65" t="s">
        <v>53</v>
      </c>
      <c r="H22" s="19">
        <v>442</v>
      </c>
      <c r="I22" s="20"/>
      <c r="J22" s="19"/>
      <c r="K22" s="20"/>
      <c r="L22" s="19"/>
      <c r="M22" s="20"/>
      <c r="N22" s="19">
        <f>SUM(H22:M22)</f>
        <v>442</v>
      </c>
      <c r="O22" s="3"/>
      <c r="P22" s="3"/>
    </row>
    <row r="23" spans="2:16" ht="13.95" customHeight="1" thickBot="1" x14ac:dyDescent="0.35">
      <c r="B23" s="21"/>
      <c r="C23" s="22"/>
      <c r="D23" s="23" t="s">
        <v>19</v>
      </c>
      <c r="E23" s="24"/>
      <c r="F23" s="24"/>
      <c r="G23" s="71" t="s">
        <v>54</v>
      </c>
      <c r="H23" s="25">
        <v>442</v>
      </c>
      <c r="I23" s="26"/>
      <c r="J23" s="27"/>
      <c r="K23" s="26"/>
      <c r="L23" s="27"/>
      <c r="M23" s="26"/>
      <c r="N23" s="28">
        <f>SUM(H23)</f>
        <v>442</v>
      </c>
      <c r="O23" s="3"/>
      <c r="P23" s="3"/>
    </row>
    <row r="24" spans="2:16" ht="13.95" customHeight="1" thickBot="1" x14ac:dyDescent="0.35">
      <c r="B24" s="16" t="s">
        <v>70</v>
      </c>
      <c r="C24" s="17" t="s">
        <v>13</v>
      </c>
      <c r="D24" s="109"/>
      <c r="E24" s="110"/>
      <c r="F24" s="110"/>
      <c r="G24" s="65" t="s">
        <v>69</v>
      </c>
      <c r="H24" s="19">
        <v>7300</v>
      </c>
      <c r="I24" s="111"/>
      <c r="J24" s="112"/>
      <c r="K24" s="111"/>
      <c r="L24" s="112"/>
      <c r="M24" s="111"/>
      <c r="N24" s="95">
        <v>7300</v>
      </c>
      <c r="O24" s="3"/>
      <c r="P24" s="3"/>
    </row>
    <row r="25" spans="2:16" ht="13.95" customHeight="1" thickBot="1" x14ac:dyDescent="0.35">
      <c r="B25" s="21"/>
      <c r="C25" s="22"/>
      <c r="D25" s="23" t="s">
        <v>71</v>
      </c>
      <c r="E25" s="24" t="s">
        <v>22</v>
      </c>
      <c r="F25" s="24"/>
      <c r="G25" s="66" t="s">
        <v>72</v>
      </c>
      <c r="H25" s="25">
        <v>7300</v>
      </c>
      <c r="I25" s="26"/>
      <c r="J25" s="27"/>
      <c r="K25" s="26"/>
      <c r="L25" s="27"/>
      <c r="M25" s="26"/>
      <c r="N25" s="28">
        <v>7300</v>
      </c>
      <c r="O25" s="3"/>
      <c r="P25" s="3"/>
    </row>
    <row r="26" spans="2:16" ht="13.95" customHeight="1" thickBot="1" x14ac:dyDescent="0.35">
      <c r="B26" s="128" t="s">
        <v>17</v>
      </c>
      <c r="C26" s="129"/>
      <c r="D26" s="129"/>
      <c r="E26" s="129"/>
      <c r="F26" s="129"/>
      <c r="G26" s="129"/>
      <c r="H26" s="30">
        <f>SUM(H9+H11+H13+H15+H17+H22+H24)</f>
        <v>29418</v>
      </c>
      <c r="I26" s="30"/>
      <c r="J26" s="30"/>
      <c r="K26" s="30"/>
      <c r="L26" s="30"/>
      <c r="M26" s="30"/>
      <c r="N26" s="30">
        <f t="shared" ref="N26" si="0">SUM(H26)</f>
        <v>29418</v>
      </c>
      <c r="O26" s="31"/>
      <c r="P26" s="3"/>
    </row>
    <row r="27" spans="2:16" ht="19.8" customHeight="1" x14ac:dyDescent="0.3">
      <c r="B27" s="32"/>
      <c r="C27" s="32"/>
      <c r="D27" s="32"/>
      <c r="E27" s="32"/>
      <c r="F27" s="32"/>
      <c r="G27" s="32"/>
      <c r="H27" s="33"/>
      <c r="I27" s="33"/>
      <c r="J27" s="33"/>
      <c r="K27" s="33"/>
      <c r="L27" s="33"/>
      <c r="M27" s="33"/>
      <c r="N27" s="33"/>
      <c r="O27" s="31"/>
      <c r="P27" s="3"/>
    </row>
    <row r="28" spans="2:16" ht="15.6" customHeight="1" thickBot="1" x14ac:dyDescent="0.35">
      <c r="B28" s="34" t="s">
        <v>33</v>
      </c>
      <c r="C28" s="3"/>
      <c r="D28" s="3"/>
      <c r="E28" s="3"/>
      <c r="F28" s="3"/>
      <c r="G28" s="131"/>
      <c r="H28" s="131"/>
      <c r="I28" s="131"/>
      <c r="J28" s="131"/>
      <c r="K28" s="131"/>
      <c r="L28" s="3"/>
      <c r="M28" s="3"/>
      <c r="N28" s="3"/>
      <c r="O28" s="3"/>
      <c r="P28" s="3"/>
    </row>
    <row r="29" spans="2:16" ht="15" thickBot="1" x14ac:dyDescent="0.35">
      <c r="B29" s="132" t="s">
        <v>10</v>
      </c>
      <c r="C29" s="134" t="s">
        <v>0</v>
      </c>
      <c r="D29" s="134" t="s">
        <v>1</v>
      </c>
      <c r="E29" s="134" t="s">
        <v>18</v>
      </c>
      <c r="F29" s="134"/>
      <c r="G29" s="136" t="s">
        <v>3</v>
      </c>
      <c r="H29" s="138" t="s">
        <v>4</v>
      </c>
      <c r="I29" s="139"/>
      <c r="J29" s="139"/>
      <c r="K29" s="139"/>
      <c r="L29" s="139"/>
      <c r="M29" s="139"/>
      <c r="N29" s="140"/>
      <c r="O29" s="3"/>
      <c r="P29" s="3"/>
    </row>
    <row r="30" spans="2:16" ht="63.6" customHeight="1" thickBot="1" x14ac:dyDescent="0.35">
      <c r="B30" s="133"/>
      <c r="C30" s="135"/>
      <c r="D30" s="135"/>
      <c r="E30" s="135"/>
      <c r="F30" s="135"/>
      <c r="G30" s="137"/>
      <c r="H30" s="35" t="s">
        <v>5</v>
      </c>
      <c r="I30" s="36" t="s">
        <v>6</v>
      </c>
      <c r="J30" s="35" t="s">
        <v>7</v>
      </c>
      <c r="K30" s="36" t="s">
        <v>9</v>
      </c>
      <c r="L30" s="35" t="s">
        <v>11</v>
      </c>
      <c r="M30" s="36" t="s">
        <v>12</v>
      </c>
      <c r="N30" s="37" t="s">
        <v>15</v>
      </c>
      <c r="O30" s="38" t="s">
        <v>44</v>
      </c>
      <c r="P30" s="39" t="s">
        <v>45</v>
      </c>
    </row>
    <row r="31" spans="2:16" ht="13.8" customHeight="1" thickBot="1" x14ac:dyDescent="0.35">
      <c r="B31" s="40">
        <v>22</v>
      </c>
      <c r="C31" s="17" t="s">
        <v>20</v>
      </c>
      <c r="D31" s="41"/>
      <c r="E31" s="42"/>
      <c r="F31" s="42"/>
      <c r="G31" s="65" t="s">
        <v>55</v>
      </c>
      <c r="H31" s="19"/>
      <c r="I31" s="20">
        <v>3621</v>
      </c>
      <c r="J31" s="19"/>
      <c r="K31" s="20"/>
      <c r="L31" s="19"/>
      <c r="M31" s="20"/>
      <c r="N31" s="43">
        <f>SUM(H31:K31)</f>
        <v>3621</v>
      </c>
      <c r="O31" s="88"/>
      <c r="P31" s="89"/>
    </row>
    <row r="32" spans="2:16" ht="12.6" customHeight="1" thickBot="1" x14ac:dyDescent="0.35">
      <c r="B32" s="46"/>
      <c r="C32" s="22"/>
      <c r="D32" s="47" t="s">
        <v>8</v>
      </c>
      <c r="E32" s="48"/>
      <c r="F32" s="48"/>
      <c r="G32" s="72" t="s">
        <v>56</v>
      </c>
      <c r="H32" s="25"/>
      <c r="I32" s="52">
        <v>3621</v>
      </c>
      <c r="J32" s="27"/>
      <c r="K32" s="26"/>
      <c r="L32" s="27"/>
      <c r="M32" s="26"/>
      <c r="N32" s="49">
        <f>SUM(I32:M32)</f>
        <v>3621</v>
      </c>
      <c r="O32" s="50">
        <v>3621</v>
      </c>
      <c r="P32" s="51">
        <v>0</v>
      </c>
    </row>
    <row r="33" spans="2:16" ht="14.4" customHeight="1" thickBot="1" x14ac:dyDescent="0.35">
      <c r="B33" s="40">
        <v>22</v>
      </c>
      <c r="C33" s="17" t="s">
        <v>25</v>
      </c>
      <c r="D33" s="41"/>
      <c r="E33" s="42"/>
      <c r="F33" s="42"/>
      <c r="G33" s="65" t="s">
        <v>34</v>
      </c>
      <c r="H33" s="19">
        <f>SUM(H34:H36)</f>
        <v>23000</v>
      </c>
      <c r="I33" s="20"/>
      <c r="J33" s="19"/>
      <c r="K33" s="20"/>
      <c r="L33" s="19"/>
      <c r="M33" s="20"/>
      <c r="N33" s="43">
        <f>SUM(H33:K33)</f>
        <v>23000</v>
      </c>
      <c r="O33" s="44"/>
      <c r="P33" s="45"/>
    </row>
    <row r="34" spans="2:16" ht="14.4" customHeight="1" thickBot="1" x14ac:dyDescent="0.35">
      <c r="B34" s="46"/>
      <c r="C34" s="22"/>
      <c r="D34" s="47" t="s">
        <v>22</v>
      </c>
      <c r="E34" s="48"/>
      <c r="F34" s="48"/>
      <c r="G34" s="72" t="s">
        <v>42</v>
      </c>
      <c r="H34" s="25">
        <v>8000</v>
      </c>
      <c r="I34" s="26"/>
      <c r="J34" s="27"/>
      <c r="K34" s="26"/>
      <c r="L34" s="27"/>
      <c r="M34" s="26"/>
      <c r="N34" s="49">
        <f>SUM(H34)</f>
        <v>8000</v>
      </c>
      <c r="O34" s="50">
        <v>13518</v>
      </c>
      <c r="P34" s="51">
        <f>SUM(O34-N34)</f>
        <v>5518</v>
      </c>
    </row>
    <row r="35" spans="2:16" ht="14.4" customHeight="1" thickBot="1" x14ac:dyDescent="0.35">
      <c r="B35" s="46"/>
      <c r="C35" s="22"/>
      <c r="D35" s="47" t="s">
        <v>35</v>
      </c>
      <c r="E35" s="48"/>
      <c r="F35" s="48"/>
      <c r="G35" s="72" t="s">
        <v>57</v>
      </c>
      <c r="H35" s="25">
        <v>10000</v>
      </c>
      <c r="I35" s="26"/>
      <c r="J35" s="27"/>
      <c r="K35" s="52"/>
      <c r="L35" s="27"/>
      <c r="M35" s="26"/>
      <c r="N35" s="49">
        <f t="shared" ref="N35:N36" si="1">SUM(H35)</f>
        <v>10000</v>
      </c>
      <c r="O35" s="50">
        <v>14322</v>
      </c>
      <c r="P35" s="51">
        <f t="shared" ref="P35:P39" si="2">SUM(O35-N35)</f>
        <v>4322</v>
      </c>
    </row>
    <row r="36" spans="2:16" ht="14.4" customHeight="1" thickBot="1" x14ac:dyDescent="0.35">
      <c r="B36" s="46"/>
      <c r="C36" s="22"/>
      <c r="D36" s="53" t="s">
        <v>68</v>
      </c>
      <c r="E36" s="48"/>
      <c r="F36" s="48"/>
      <c r="G36" s="66" t="s">
        <v>82</v>
      </c>
      <c r="H36" s="25">
        <v>5000</v>
      </c>
      <c r="I36" s="26"/>
      <c r="J36" s="27"/>
      <c r="K36" s="52"/>
      <c r="L36" s="27"/>
      <c r="M36" s="52"/>
      <c r="N36" s="49">
        <f t="shared" si="1"/>
        <v>5000</v>
      </c>
      <c r="O36" s="50">
        <v>19542</v>
      </c>
      <c r="P36" s="51">
        <f t="shared" si="2"/>
        <v>14542</v>
      </c>
    </row>
    <row r="37" spans="2:16" ht="13.95" customHeight="1" thickBot="1" x14ac:dyDescent="0.35">
      <c r="B37" s="40">
        <v>22</v>
      </c>
      <c r="C37" s="17" t="s">
        <v>40</v>
      </c>
      <c r="D37" s="41"/>
      <c r="E37" s="42"/>
      <c r="F37" s="42"/>
      <c r="G37" s="74" t="s">
        <v>41</v>
      </c>
      <c r="H37" s="19">
        <v>25000</v>
      </c>
      <c r="I37" s="20"/>
      <c r="J37" s="19"/>
      <c r="K37" s="20"/>
      <c r="L37" s="19"/>
      <c r="M37" s="20"/>
      <c r="N37" s="43">
        <f>SUM(H37)</f>
        <v>25000</v>
      </c>
      <c r="O37" s="90"/>
      <c r="P37" s="87"/>
    </row>
    <row r="38" spans="2:16" ht="13.95" customHeight="1" thickBot="1" x14ac:dyDescent="0.35">
      <c r="B38" s="46"/>
      <c r="C38" s="22"/>
      <c r="D38" s="64" t="s">
        <v>22</v>
      </c>
      <c r="E38" s="62"/>
      <c r="F38" s="48"/>
      <c r="G38" s="91" t="s">
        <v>58</v>
      </c>
      <c r="H38" s="25">
        <v>20000</v>
      </c>
      <c r="I38" s="26"/>
      <c r="J38" s="27"/>
      <c r="K38" s="26"/>
      <c r="L38" s="27"/>
      <c r="M38" s="26"/>
      <c r="N38" s="76">
        <f>SUM(H38)</f>
        <v>20000</v>
      </c>
      <c r="O38" s="90">
        <v>25000</v>
      </c>
      <c r="P38" s="87">
        <f t="shared" si="2"/>
        <v>5000</v>
      </c>
    </row>
    <row r="39" spans="2:16" ht="13.95" customHeight="1" thickBot="1" x14ac:dyDescent="0.35">
      <c r="B39" s="78"/>
      <c r="C39" s="79"/>
      <c r="D39" s="80" t="s">
        <v>8</v>
      </c>
      <c r="E39" s="64"/>
      <c r="F39" s="80"/>
      <c r="G39" s="81" t="s">
        <v>59</v>
      </c>
      <c r="H39" s="28">
        <v>5000</v>
      </c>
      <c r="I39" s="82"/>
      <c r="J39" s="83"/>
      <c r="K39" s="82"/>
      <c r="L39" s="83"/>
      <c r="M39" s="84"/>
      <c r="N39" s="85">
        <f>SUM(H39)</f>
        <v>5000</v>
      </c>
      <c r="O39" s="90">
        <v>22155</v>
      </c>
      <c r="P39" s="87">
        <f t="shared" si="2"/>
        <v>17155</v>
      </c>
    </row>
    <row r="40" spans="2:16" ht="14.4" customHeight="1" thickBot="1" x14ac:dyDescent="0.35">
      <c r="B40" s="128"/>
      <c r="C40" s="129"/>
      <c r="D40" s="129"/>
      <c r="E40" s="129"/>
      <c r="F40" s="129"/>
      <c r="G40" s="130"/>
      <c r="H40" s="30">
        <f>SUM(H31+H33+H37)</f>
        <v>48000</v>
      </c>
      <c r="I40" s="30">
        <f>SUM(I31)</f>
        <v>3621</v>
      </c>
      <c r="J40" s="30"/>
      <c r="K40" s="30"/>
      <c r="L40" s="30"/>
      <c r="M40" s="30"/>
      <c r="N40" s="30">
        <f>SUM(H40:I40)</f>
        <v>51621</v>
      </c>
      <c r="O40" s="29">
        <f>SUM(N26+N40)</f>
        <v>81039</v>
      </c>
      <c r="P40" s="29"/>
    </row>
    <row r="41" spans="2:16" ht="12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12" customHeight="1" thickBot="1" x14ac:dyDescent="0.35">
      <c r="B42" s="34" t="s">
        <v>14</v>
      </c>
      <c r="C42" s="3"/>
      <c r="D42" s="3"/>
      <c r="E42" s="3"/>
      <c r="F42" s="3"/>
      <c r="G42" s="131"/>
      <c r="H42" s="131"/>
      <c r="I42" s="131"/>
      <c r="J42" s="131"/>
      <c r="K42" s="131"/>
      <c r="L42" s="3"/>
      <c r="M42" s="3"/>
      <c r="N42" s="3"/>
      <c r="O42" s="29"/>
      <c r="P42" s="3"/>
    </row>
    <row r="43" spans="2:16" ht="15" customHeight="1" thickBot="1" x14ac:dyDescent="0.35">
      <c r="B43" s="132" t="s">
        <v>10</v>
      </c>
      <c r="C43" s="134" t="s">
        <v>0</v>
      </c>
      <c r="D43" s="134" t="s">
        <v>1</v>
      </c>
      <c r="E43" s="134" t="s">
        <v>18</v>
      </c>
      <c r="F43" s="134"/>
      <c r="G43" s="136" t="s">
        <v>3</v>
      </c>
      <c r="H43" s="138" t="s">
        <v>4</v>
      </c>
      <c r="I43" s="139"/>
      <c r="J43" s="139"/>
      <c r="K43" s="139"/>
      <c r="L43" s="139"/>
      <c r="M43" s="139"/>
      <c r="N43" s="140"/>
      <c r="O43" s="3"/>
      <c r="P43" s="3"/>
    </row>
    <row r="44" spans="2:16" ht="67.2" customHeight="1" thickBot="1" x14ac:dyDescent="0.35">
      <c r="B44" s="133"/>
      <c r="C44" s="135"/>
      <c r="D44" s="135"/>
      <c r="E44" s="135"/>
      <c r="F44" s="135"/>
      <c r="G44" s="137"/>
      <c r="H44" s="35" t="s">
        <v>5</v>
      </c>
      <c r="I44" s="36" t="s">
        <v>6</v>
      </c>
      <c r="J44" s="35" t="s">
        <v>7</v>
      </c>
      <c r="K44" s="36" t="s">
        <v>9</v>
      </c>
      <c r="L44" s="35" t="s">
        <v>11</v>
      </c>
      <c r="M44" s="36" t="s">
        <v>12</v>
      </c>
      <c r="N44" s="37" t="s">
        <v>15</v>
      </c>
      <c r="O44" s="39" t="s">
        <v>44</v>
      </c>
      <c r="P44" s="39" t="s">
        <v>45</v>
      </c>
    </row>
    <row r="45" spans="2:16" ht="15" customHeight="1" thickBot="1" x14ac:dyDescent="0.35">
      <c r="B45" s="40">
        <v>21</v>
      </c>
      <c r="C45" s="17" t="s">
        <v>20</v>
      </c>
      <c r="D45" s="41"/>
      <c r="E45" s="42"/>
      <c r="F45" s="42"/>
      <c r="G45" s="74" t="s">
        <v>83</v>
      </c>
      <c r="H45" s="19">
        <v>2000</v>
      </c>
      <c r="I45" s="20"/>
      <c r="J45" s="19"/>
      <c r="K45" s="20"/>
      <c r="L45" s="19"/>
      <c r="M45" s="20"/>
      <c r="N45" s="43">
        <v>2000</v>
      </c>
      <c r="O45" s="123"/>
      <c r="P45" s="124"/>
    </row>
    <row r="46" spans="2:16" ht="16.2" customHeight="1" thickBot="1" x14ac:dyDescent="0.35">
      <c r="B46" s="78"/>
      <c r="C46" s="120"/>
      <c r="D46" s="47" t="s">
        <v>24</v>
      </c>
      <c r="E46" s="64" t="s">
        <v>38</v>
      </c>
      <c r="F46" s="120"/>
      <c r="G46" s="125" t="s">
        <v>84</v>
      </c>
      <c r="H46" s="25">
        <v>2000</v>
      </c>
      <c r="I46" s="122"/>
      <c r="J46" s="121"/>
      <c r="K46" s="122"/>
      <c r="L46" s="121"/>
      <c r="M46" s="122"/>
      <c r="N46" s="25">
        <v>2000</v>
      </c>
      <c r="O46" s="126">
        <v>60</v>
      </c>
      <c r="P46" s="127">
        <f>SUM(N46+O46)</f>
        <v>2060</v>
      </c>
    </row>
    <row r="47" spans="2:16" ht="13.95" customHeight="1" thickBot="1" x14ac:dyDescent="0.35">
      <c r="B47" s="40">
        <v>22</v>
      </c>
      <c r="C47" s="17" t="s">
        <v>20</v>
      </c>
      <c r="D47" s="41"/>
      <c r="E47" s="42"/>
      <c r="F47" s="42"/>
      <c r="G47" s="74" t="s">
        <v>55</v>
      </c>
      <c r="H47" s="19"/>
      <c r="I47" s="20"/>
      <c r="J47" s="19">
        <f>SUM(J48)</f>
        <v>5000</v>
      </c>
      <c r="K47" s="20">
        <f>SUM(K48)</f>
        <v>8000</v>
      </c>
      <c r="L47" s="19"/>
      <c r="M47" s="20"/>
      <c r="N47" s="43">
        <f>SUM(H47:K47)</f>
        <v>13000</v>
      </c>
      <c r="O47" s="89"/>
      <c r="P47" s="45"/>
    </row>
    <row r="48" spans="2:16" ht="13.95" customHeight="1" thickBot="1" x14ac:dyDescent="0.35">
      <c r="B48" s="46"/>
      <c r="C48" s="22"/>
      <c r="D48" s="47" t="s">
        <v>8</v>
      </c>
      <c r="E48" s="48"/>
      <c r="F48" s="48"/>
      <c r="G48" s="99" t="s">
        <v>60</v>
      </c>
      <c r="H48" s="25"/>
      <c r="I48" s="52"/>
      <c r="J48" s="27">
        <v>5000</v>
      </c>
      <c r="K48" s="26">
        <v>8000</v>
      </c>
      <c r="L48" s="27"/>
      <c r="M48" s="26"/>
      <c r="N48" s="49">
        <f>SUM(I48:M48)</f>
        <v>13000</v>
      </c>
      <c r="O48" s="87">
        <v>17364</v>
      </c>
      <c r="P48" s="87">
        <f>SUM(O48+N48)</f>
        <v>30364</v>
      </c>
    </row>
    <row r="49" spans="2:16" ht="13.95" customHeight="1" thickBot="1" x14ac:dyDescent="0.35">
      <c r="B49" s="92">
        <v>22</v>
      </c>
      <c r="C49" s="93" t="s">
        <v>27</v>
      </c>
      <c r="D49" s="98"/>
      <c r="E49" s="94"/>
      <c r="F49" s="94"/>
      <c r="G49" s="100" t="s">
        <v>37</v>
      </c>
      <c r="H49" s="95"/>
      <c r="I49" s="96"/>
      <c r="J49" s="95"/>
      <c r="K49" s="96"/>
      <c r="L49" s="95"/>
      <c r="M49" s="96">
        <f>SUM(M50)</f>
        <v>10000</v>
      </c>
      <c r="N49" s="97">
        <f>SUM(M49)</f>
        <v>10000</v>
      </c>
      <c r="O49" s="45"/>
      <c r="P49" s="86"/>
    </row>
    <row r="50" spans="2:16" ht="13.95" customHeight="1" thickBot="1" x14ac:dyDescent="0.35">
      <c r="B50" s="54"/>
      <c r="C50" s="55"/>
      <c r="D50" s="47" t="s">
        <v>39</v>
      </c>
      <c r="E50" s="56"/>
      <c r="F50" s="75"/>
      <c r="G50" s="69" t="s">
        <v>61</v>
      </c>
      <c r="H50" s="57"/>
      <c r="I50" s="58"/>
      <c r="J50" s="59"/>
      <c r="K50" s="58"/>
      <c r="L50" s="59"/>
      <c r="M50" s="60">
        <v>10000</v>
      </c>
      <c r="N50" s="61">
        <f>SUM(M50)</f>
        <v>10000</v>
      </c>
      <c r="O50" s="77">
        <v>-7427</v>
      </c>
      <c r="P50" s="77">
        <f t="shared" ref="P50:P61" si="3">SUM(O50+N50)</f>
        <v>2573</v>
      </c>
    </row>
    <row r="51" spans="2:16" ht="13.95" customHeight="1" thickBot="1" x14ac:dyDescent="0.35">
      <c r="B51" s="40">
        <v>22</v>
      </c>
      <c r="C51" s="17" t="s">
        <v>62</v>
      </c>
      <c r="D51" s="98"/>
      <c r="E51" s="42"/>
      <c r="F51" s="42"/>
      <c r="G51" s="74" t="s">
        <v>63</v>
      </c>
      <c r="H51" s="19">
        <f>SUM(H52:H53)</f>
        <v>23000</v>
      </c>
      <c r="I51" s="20"/>
      <c r="J51" s="19"/>
      <c r="K51" s="20"/>
      <c r="L51" s="19"/>
      <c r="M51" s="20"/>
      <c r="N51" s="43">
        <f>SUM(H51:K51)</f>
        <v>23000</v>
      </c>
      <c r="O51" s="87"/>
      <c r="P51" s="87"/>
    </row>
    <row r="52" spans="2:16" ht="13.95" customHeight="1" thickBot="1" x14ac:dyDescent="0.35">
      <c r="B52" s="101"/>
      <c r="C52" s="102"/>
      <c r="D52" s="68" t="s">
        <v>30</v>
      </c>
      <c r="E52" s="75"/>
      <c r="F52" s="75"/>
      <c r="G52" s="69" t="s">
        <v>64</v>
      </c>
      <c r="H52" s="103">
        <v>10000</v>
      </c>
      <c r="I52" s="104"/>
      <c r="J52" s="105"/>
      <c r="K52" s="104"/>
      <c r="L52" s="105"/>
      <c r="M52" s="106"/>
      <c r="N52" s="107">
        <f>SUM(H52:K52)</f>
        <v>10000</v>
      </c>
      <c r="O52" s="45">
        <v>2574</v>
      </c>
      <c r="P52" s="45">
        <f t="shared" ref="P52:P53" si="4">SUM(O52+N52)</f>
        <v>12574</v>
      </c>
    </row>
    <row r="53" spans="2:16" ht="13.95" customHeight="1" thickBot="1" x14ac:dyDescent="0.35">
      <c r="B53" s="46"/>
      <c r="C53" s="22"/>
      <c r="D53" s="53" t="s">
        <v>19</v>
      </c>
      <c r="E53" s="64"/>
      <c r="F53" s="64"/>
      <c r="G53" s="73" t="s">
        <v>65</v>
      </c>
      <c r="H53" s="25">
        <v>13000</v>
      </c>
      <c r="I53" s="52"/>
      <c r="J53" s="27"/>
      <c r="K53" s="52"/>
      <c r="L53" s="27"/>
      <c r="M53" s="26"/>
      <c r="N53" s="49">
        <f>SUM(H53)</f>
        <v>13000</v>
      </c>
      <c r="O53" s="87">
        <v>-11425</v>
      </c>
      <c r="P53" s="87">
        <f t="shared" si="4"/>
        <v>1575</v>
      </c>
    </row>
    <row r="54" spans="2:16" ht="13.95" customHeight="1" thickBot="1" x14ac:dyDescent="0.35">
      <c r="B54" s="40">
        <v>24</v>
      </c>
      <c r="C54" s="17" t="s">
        <v>20</v>
      </c>
      <c r="D54" s="41"/>
      <c r="E54" s="42"/>
      <c r="F54" s="42"/>
      <c r="G54" s="74" t="s">
        <v>23</v>
      </c>
      <c r="H54" s="19"/>
      <c r="I54" s="20">
        <f>SUM(I55:I56)</f>
        <v>15200</v>
      </c>
      <c r="J54" s="19"/>
      <c r="K54" s="20">
        <f>SUM(K57)</f>
        <v>7039</v>
      </c>
      <c r="L54" s="19"/>
      <c r="M54" s="20"/>
      <c r="N54" s="43">
        <f>SUM(I54:K54)</f>
        <v>22239</v>
      </c>
      <c r="O54" s="45"/>
      <c r="P54" s="86"/>
    </row>
    <row r="55" spans="2:16" ht="13.95" customHeight="1" thickBot="1" x14ac:dyDescent="0.35">
      <c r="B55" s="62"/>
      <c r="C55" s="63"/>
      <c r="D55" s="53" t="s">
        <v>24</v>
      </c>
      <c r="E55" s="64"/>
      <c r="F55" s="64"/>
      <c r="G55" s="73" t="s">
        <v>66</v>
      </c>
      <c r="H55" s="25"/>
      <c r="I55" s="52">
        <v>9200</v>
      </c>
      <c r="J55" s="27"/>
      <c r="K55" s="52"/>
      <c r="L55" s="27"/>
      <c r="M55" s="26"/>
      <c r="N55" s="49">
        <f>SUM(I55)</f>
        <v>9200</v>
      </c>
      <c r="O55" s="51">
        <v>24800</v>
      </c>
      <c r="P55" s="51">
        <f t="shared" si="3"/>
        <v>34000</v>
      </c>
    </row>
    <row r="56" spans="2:16" ht="13.95" customHeight="1" thickBot="1" x14ac:dyDescent="0.35">
      <c r="B56" s="62"/>
      <c r="C56" s="63"/>
      <c r="D56" s="53" t="s">
        <v>38</v>
      </c>
      <c r="E56" s="64"/>
      <c r="F56" s="64"/>
      <c r="G56" s="73" t="s">
        <v>67</v>
      </c>
      <c r="H56" s="25"/>
      <c r="I56" s="52">
        <v>6000</v>
      </c>
      <c r="J56" s="27"/>
      <c r="K56" s="52"/>
      <c r="L56" s="27"/>
      <c r="M56" s="26"/>
      <c r="N56" s="49">
        <f>SUM(I56)</f>
        <v>6000</v>
      </c>
      <c r="O56" s="45">
        <v>0</v>
      </c>
      <c r="P56" s="77">
        <f t="shared" si="3"/>
        <v>6000</v>
      </c>
    </row>
    <row r="57" spans="2:16" ht="13.95" customHeight="1" thickBot="1" x14ac:dyDescent="0.35">
      <c r="B57" s="62"/>
      <c r="C57" s="63"/>
      <c r="D57" s="53" t="s">
        <v>35</v>
      </c>
      <c r="E57" s="64"/>
      <c r="F57" s="64"/>
      <c r="G57" s="73" t="s">
        <v>36</v>
      </c>
      <c r="H57" s="25"/>
      <c r="I57" s="52"/>
      <c r="J57" s="27"/>
      <c r="K57" s="52">
        <v>7039</v>
      </c>
      <c r="L57" s="27"/>
      <c r="M57" s="26"/>
      <c r="N57" s="49">
        <f>SUM(K57)</f>
        <v>7039</v>
      </c>
      <c r="O57" s="89">
        <v>25799</v>
      </c>
      <c r="P57" s="89">
        <f t="shared" si="3"/>
        <v>32838</v>
      </c>
    </row>
    <row r="58" spans="2:16" ht="13.95" customHeight="1" thickBot="1" x14ac:dyDescent="0.35">
      <c r="B58" s="40">
        <v>24</v>
      </c>
      <c r="C58" s="17" t="s">
        <v>13</v>
      </c>
      <c r="D58" s="41"/>
      <c r="E58" s="42"/>
      <c r="F58" s="42"/>
      <c r="G58" s="74" t="s">
        <v>80</v>
      </c>
      <c r="H58" s="19">
        <f>SUM(H59)</f>
        <v>3500</v>
      </c>
      <c r="I58" s="20"/>
      <c r="J58" s="19"/>
      <c r="K58" s="20"/>
      <c r="L58" s="19"/>
      <c r="M58" s="20"/>
      <c r="N58" s="43">
        <f>SUM(H58)</f>
        <v>3500</v>
      </c>
      <c r="O58" s="87"/>
      <c r="P58" s="87"/>
    </row>
    <row r="59" spans="2:16" ht="13.95" customHeight="1" thickBot="1" x14ac:dyDescent="0.35">
      <c r="B59" s="62"/>
      <c r="C59" s="63"/>
      <c r="D59" s="53" t="s">
        <v>74</v>
      </c>
      <c r="E59" s="64" t="s">
        <v>8</v>
      </c>
      <c r="F59" s="64"/>
      <c r="G59" s="73" t="s">
        <v>81</v>
      </c>
      <c r="H59" s="25">
        <v>3500</v>
      </c>
      <c r="I59" s="52"/>
      <c r="J59" s="27"/>
      <c r="K59" s="52"/>
      <c r="L59" s="27"/>
      <c r="M59" s="26"/>
      <c r="N59" s="49">
        <f>SUM(H59)</f>
        <v>3500</v>
      </c>
      <c r="O59" s="86">
        <v>586</v>
      </c>
      <c r="P59" s="86">
        <f t="shared" ref="P59" si="5">SUM(O59+N59)</f>
        <v>4086</v>
      </c>
    </row>
    <row r="60" spans="2:16" ht="13.95" customHeight="1" thickBot="1" x14ac:dyDescent="0.35">
      <c r="B60" s="114">
        <v>31</v>
      </c>
      <c r="C60" s="115" t="s">
        <v>21</v>
      </c>
      <c r="D60" s="116"/>
      <c r="E60" s="117"/>
      <c r="F60" s="118"/>
      <c r="G60" s="119" t="s">
        <v>73</v>
      </c>
      <c r="H60" s="113"/>
      <c r="I60" s="20">
        <v>7300</v>
      </c>
      <c r="J60" s="19"/>
      <c r="K60" s="20"/>
      <c r="L60" s="19"/>
      <c r="M60" s="20"/>
      <c r="N60" s="43">
        <v>7300</v>
      </c>
      <c r="O60" s="87"/>
      <c r="P60" s="89"/>
    </row>
    <row r="61" spans="2:16" ht="13.95" customHeight="1" thickBot="1" x14ac:dyDescent="0.35">
      <c r="B61" s="62"/>
      <c r="C61" s="63"/>
      <c r="D61" s="53" t="s">
        <v>19</v>
      </c>
      <c r="E61" s="64" t="s">
        <v>74</v>
      </c>
      <c r="F61" s="53"/>
      <c r="G61" s="71" t="s">
        <v>75</v>
      </c>
      <c r="H61" s="25"/>
      <c r="I61" s="52">
        <v>7300</v>
      </c>
      <c r="J61" s="27"/>
      <c r="K61" s="52"/>
      <c r="L61" s="27"/>
      <c r="M61" s="26"/>
      <c r="N61" s="49">
        <v>7300</v>
      </c>
      <c r="O61" s="108">
        <v>477556</v>
      </c>
      <c r="P61" s="87">
        <f t="shared" si="3"/>
        <v>484856</v>
      </c>
    </row>
    <row r="62" spans="2:16" ht="13.95" customHeight="1" thickBot="1" x14ac:dyDescent="0.35">
      <c r="B62" s="128"/>
      <c r="C62" s="129"/>
      <c r="D62" s="129"/>
      <c r="E62" s="129"/>
      <c r="F62" s="129"/>
      <c r="G62" s="130"/>
      <c r="H62" s="30">
        <f>SUM(H45+H51+H58)</f>
        <v>28500</v>
      </c>
      <c r="I62" s="30">
        <f>SUM(I54+I60)</f>
        <v>22500</v>
      </c>
      <c r="J62" s="30">
        <f>SUM(J47)</f>
        <v>5000</v>
      </c>
      <c r="K62" s="30">
        <f>SUM(K47+K54)</f>
        <v>15039</v>
      </c>
      <c r="L62" s="30"/>
      <c r="M62" s="30">
        <f>SUM(M49)</f>
        <v>10000</v>
      </c>
      <c r="N62" s="30">
        <f>SUM(H62:M62)</f>
        <v>81039</v>
      </c>
      <c r="O62" s="31">
        <f>SUM(N26+N40-N62)</f>
        <v>0</v>
      </c>
      <c r="P62" s="3"/>
    </row>
    <row r="63" spans="2:16" ht="13.95" customHeight="1" x14ac:dyDescent="0.3">
      <c r="O63" s="2"/>
    </row>
    <row r="65" spans="11:13" x14ac:dyDescent="0.3">
      <c r="K65" s="2"/>
      <c r="M65" s="29"/>
    </row>
  </sheetData>
  <mergeCells count="27">
    <mergeCell ref="B40:G40"/>
    <mergeCell ref="G28:K28"/>
    <mergeCell ref="B29:B30"/>
    <mergeCell ref="C29:C30"/>
    <mergeCell ref="D29:D30"/>
    <mergeCell ref="E29:E30"/>
    <mergeCell ref="G29:G30"/>
    <mergeCell ref="H29:N29"/>
    <mergeCell ref="F29:F30"/>
    <mergeCell ref="B26:G26"/>
    <mergeCell ref="G2:K2"/>
    <mergeCell ref="G3:K3"/>
    <mergeCell ref="B7:B8"/>
    <mergeCell ref="C7:C8"/>
    <mergeCell ref="G7:G8"/>
    <mergeCell ref="H7:N7"/>
    <mergeCell ref="D7:D8"/>
    <mergeCell ref="E7:E8"/>
    <mergeCell ref="B62:G62"/>
    <mergeCell ref="G42:K42"/>
    <mergeCell ref="B43:B44"/>
    <mergeCell ref="C43:C44"/>
    <mergeCell ref="D43:D44"/>
    <mergeCell ref="E43:E44"/>
    <mergeCell ref="G43:G44"/>
    <mergeCell ref="H43:N43"/>
    <mergeCell ref="F43:F44"/>
  </mergeCells>
  <pageMargins left="0.9055118110236221" right="0.70866141732283472" top="0.39370078740157483" bottom="0.19685039370078741" header="0" footer="0"/>
  <pageSetup scale="98" fitToHeight="0" orientation="landscape" r:id="rId1"/>
  <ignoredErrors>
    <ignoredError sqref="N19:N21 H15 H11 H9 N9 N31 N34:N36 M49:N49 N47:N48 N50 J47:K47 H51 N51:N54 I54 K54 N55:N56 N37:N39 H13 H58 N58:N59 P46" unlockedFormula="1"/>
    <ignoredError sqref="B17:C17 D19:E19 D20:D21 C34:D34 C54 C49:D49 C33:D33 D35:D36 D38:D39 B15:C15 D16 B9:C9 D10:F10 B11:C11 D12 B22:C22 D23 C31 D32 C37 C47 D48 C50:D50 C51 D52:D53 D56:D57 D55 B24:C24 D25:E25 C60 D61:E61 D18:E18 B13:C13 D14:E14 C58 D59:E59 C45 D46:E46" numberStoredAsText="1"/>
    <ignoredError sqref="N16:N17 N23 N13:N15 N10:N11 N12 N22 N32:N33 N57" formula="1" unlockedFormula="1"/>
    <ignoredError sqref="H17 H33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2023-07-20T14:39:03Z</cp:lastPrinted>
  <dcterms:created xsi:type="dcterms:W3CDTF">2018-06-04T19:42:19Z</dcterms:created>
  <dcterms:modified xsi:type="dcterms:W3CDTF">2023-07-20T14:40:29Z</dcterms:modified>
</cp:coreProperties>
</file>