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3\MOD. PPTO\"/>
    </mc:Choice>
  </mc:AlternateContent>
  <xr:revisionPtr revIDLastSave="0" documentId="8_{5E6C33EC-D574-43E9-B823-E81BC6F086A1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M64" i="9" l="1"/>
  <c r="G22" i="9" l="1"/>
  <c r="M50" i="9"/>
  <c r="O50" i="9" s="1"/>
  <c r="G49" i="9"/>
  <c r="M49" i="9" s="1"/>
  <c r="M12" i="9"/>
  <c r="G11" i="9"/>
  <c r="M11" i="9" s="1"/>
  <c r="O34" i="9" l="1"/>
  <c r="O28" i="9"/>
  <c r="H57" i="9" l="1"/>
  <c r="G60" i="9" l="1"/>
  <c r="M60" i="9" s="1"/>
  <c r="M59" i="9" l="1"/>
  <c r="O59" i="9" s="1"/>
  <c r="G13" i="9"/>
  <c r="H63" i="9" l="1"/>
  <c r="G20" i="9" l="1"/>
  <c r="M20" i="9" s="1"/>
  <c r="M34" i="9"/>
  <c r="G33" i="9"/>
  <c r="M33" i="9" s="1"/>
  <c r="M61" i="9"/>
  <c r="O61" i="9" s="1"/>
  <c r="M40" i="9"/>
  <c r="O40" i="9" s="1"/>
  <c r="M39" i="9"/>
  <c r="O39" i="9" s="1"/>
  <c r="H38" i="9"/>
  <c r="M38" i="9" s="1"/>
  <c r="M37" i="9"/>
  <c r="O37" i="9" s="1"/>
  <c r="M36" i="9"/>
  <c r="O36" i="9" s="1"/>
  <c r="H35" i="9"/>
  <c r="M35" i="9" s="1"/>
  <c r="M32" i="9"/>
  <c r="O32" i="9" s="1"/>
  <c r="G31" i="9"/>
  <c r="M31" i="9" s="1"/>
  <c r="M29" i="9"/>
  <c r="O29" i="9" s="1"/>
  <c r="M30" i="9"/>
  <c r="O30" i="9" s="1"/>
  <c r="G27" i="9"/>
  <c r="M27" i="9" s="1"/>
  <c r="M58" i="9"/>
  <c r="O58" i="9" s="1"/>
  <c r="M57" i="9"/>
  <c r="M63" i="9"/>
  <c r="O63" i="9" s="1"/>
  <c r="H62" i="9"/>
  <c r="M52" i="9"/>
  <c r="O52" i="9" s="1"/>
  <c r="J51" i="9"/>
  <c r="G51" i="9"/>
  <c r="G64" i="9" s="1"/>
  <c r="M56" i="9"/>
  <c r="O56" i="9" s="1"/>
  <c r="J55" i="9"/>
  <c r="M55" i="9" s="1"/>
  <c r="M54" i="9"/>
  <c r="O54" i="9" s="1"/>
  <c r="G53" i="9"/>
  <c r="M53" i="9" s="1"/>
  <c r="M48" i="9"/>
  <c r="O48" i="9" s="1"/>
  <c r="M47" i="9"/>
  <c r="O47" i="9" s="1"/>
  <c r="J46" i="9"/>
  <c r="G46" i="9"/>
  <c r="M28" i="9"/>
  <c r="M21" i="9"/>
  <c r="H41" i="9" l="1"/>
  <c r="J64" i="9"/>
  <c r="M41" i="9"/>
  <c r="N42" i="9" s="1"/>
  <c r="H64" i="9"/>
  <c r="G41" i="9"/>
  <c r="M51" i="9"/>
  <c r="M62" i="9"/>
  <c r="M46" i="9"/>
  <c r="G15" i="9"/>
  <c r="M15" i="9" s="1"/>
  <c r="M18" i="9"/>
  <c r="M17" i="9"/>
  <c r="M16" i="9"/>
  <c r="M19" i="9"/>
  <c r="M10" i="9" l="1"/>
  <c r="G9" i="9"/>
  <c r="M9" i="9" l="1"/>
  <c r="M22" i="9" l="1"/>
  <c r="N64" i="9" s="1"/>
  <c r="M14" i="9" l="1"/>
  <c r="M13" i="9"/>
</calcChain>
</file>

<file path=xl/sharedStrings.xml><?xml version="1.0" encoding="utf-8"?>
<sst xmlns="http://schemas.openxmlformats.org/spreadsheetml/2006/main" count="151" uniqueCount="86">
  <si>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</si>
  <si>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</si>
  <si>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</si>
  <si>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</si>
  <si>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</si>
  <si>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</si>
  <si>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</si>
  <si>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</si>
  <si>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</si>
  <si>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</si>
  <si>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</si>
  <si>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</si>
  <si>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</si>
  <si>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</si>
  <si>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</si>
  <si>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</si>
  <si>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MAYORES INGRESOS</t>
  </si>
  <si>
    <t>TOTAL MAYORES INGRESOS</t>
  </si>
  <si>
    <t>SUBASIGNACIÓN</t>
  </si>
  <si>
    <t>999</t>
  </si>
  <si>
    <t>05</t>
  </si>
  <si>
    <t>TRANSFERERNCIAS - DE OTRAS ENTIDADES PUB.</t>
  </si>
  <si>
    <t>OTRAS TRANSFERENCIAS CORRIENTES DE LA SUBDERE</t>
  </si>
  <si>
    <t>01</t>
  </si>
  <si>
    <t>02</t>
  </si>
  <si>
    <t>001</t>
  </si>
  <si>
    <t>TRANSF. CORRIENTES - AL SECTOR PRIVADO</t>
  </si>
  <si>
    <t>004</t>
  </si>
  <si>
    <t>04</t>
  </si>
  <si>
    <t>SERVICIOS TECNICOS Y PROFESIONALES</t>
  </si>
  <si>
    <t>ESTRUCTURA PRESUPUESTARIA MUNICIPAL 2023</t>
  </si>
  <si>
    <t>08</t>
  </si>
  <si>
    <t>TRANSF. CORRIENTES - A OTRAS ENTIDADES PUBLICAS</t>
  </si>
  <si>
    <t xml:space="preserve">TERCER MODIFICACION PRESUPUESTARIA 2023(MILES $)                   </t>
  </si>
  <si>
    <t>MULTAS Y SANCIONES PECUNIARIAS</t>
  </si>
  <si>
    <t>Otras Multa Beneficio Municipal</t>
  </si>
  <si>
    <t>Multa Art. 14 Nº6 inc 2º ley nº18.695. Multas Tag</t>
  </si>
  <si>
    <t>003</t>
  </si>
  <si>
    <t>MULTAS ALCOHOLES-BENEFICIO MUNICIPAL</t>
  </si>
  <si>
    <t>MULTAS ALCOHOLES-BENEFICIO SERV.DE SALUD</t>
  </si>
  <si>
    <t>11</t>
  </si>
  <si>
    <t>SERVICIOS INFORMATICOS</t>
  </si>
  <si>
    <t>13</t>
  </si>
  <si>
    <t>099</t>
  </si>
  <si>
    <t>TRANSF. PARA GASTOS DE CAPITAL- DE OTRAS ENT. PUBL.</t>
  </si>
  <si>
    <t>DE OTRAS ENTIDADES PUBLICAS</t>
  </si>
  <si>
    <t>TEXTILES, VESTUARIOS Y CALZADO</t>
  </si>
  <si>
    <t>TEXTILES Y ACABADOS A TEXTILES</t>
  </si>
  <si>
    <t>CALZADOS</t>
  </si>
  <si>
    <t>MENORES GASTOS</t>
  </si>
  <si>
    <t>MATERIALES DE USO O CONSUMO</t>
  </si>
  <si>
    <t>007</t>
  </si>
  <si>
    <t>AISTENCIA SOCIAL A PERSONAS NATURALES</t>
  </si>
  <si>
    <t>101</t>
  </si>
  <si>
    <t>A EDUCACION</t>
  </si>
  <si>
    <t>SERVICIOS GENERALES</t>
  </si>
  <si>
    <t>PASAJES, FLETES Y BODEGAJE</t>
  </si>
  <si>
    <t>INICIATIVAS DE INVERSION - PROYECTOS</t>
  </si>
  <si>
    <t>006</t>
  </si>
  <si>
    <t>FONDO LITIO 2020</t>
  </si>
  <si>
    <t>PRODUCTOS FARMACEUTICOS</t>
  </si>
  <si>
    <t>011</t>
  </si>
  <si>
    <t>REPUESTOS Y ACC.MANT. Y RE. VEHICULOS</t>
  </si>
  <si>
    <t>06</t>
  </si>
  <si>
    <t>MANTENIMIENTO Y REPARACIONES</t>
  </si>
  <si>
    <t>MANTENIMIENTO Y REPARACIONES DE VEHICULOS</t>
  </si>
  <si>
    <t>INICIATIVAS DE INVERSION - ESTUDIOS BASICOS</t>
  </si>
  <si>
    <t>GASTOS ADM. VARIOS</t>
  </si>
  <si>
    <t>CONSULTORIAS</t>
  </si>
  <si>
    <t>INFOCENTRO</t>
  </si>
  <si>
    <t>MATERIALES DE OFICINA</t>
  </si>
  <si>
    <t>99</t>
  </si>
  <si>
    <t>OTRAS ACTIVOS NO FINANCIEROS</t>
  </si>
  <si>
    <t>ADQUISICION DE ACTIVOS NO FINANCIEROS-MAQ. Y EQUIPOS</t>
  </si>
  <si>
    <t>OTRAS</t>
  </si>
  <si>
    <t>SALDO ACTUAL</t>
  </si>
  <si>
    <t>SALDO FINAL</t>
  </si>
  <si>
    <t>RECUPERACION Y REEMBOLSO POR LICENCIAS MEDICAS</t>
  </si>
  <si>
    <t>RECUPERACION ART.12 LEY Nº18.196 Y LEY Nº19.117 ART.UNICO</t>
  </si>
  <si>
    <t>ADQUISICION DE ACTIVOS NO FINANCIEROS</t>
  </si>
  <si>
    <t>A SALUD</t>
  </si>
  <si>
    <t>RENTAS DE LA PROPIEDAD</t>
  </si>
  <si>
    <t>INTERESES</t>
  </si>
  <si>
    <t>07</t>
  </si>
  <si>
    <t>PUBLICIDAD Y DIFUSION</t>
  </si>
  <si>
    <t>SERVICIO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</si>
</sst>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5">
    <xf numFmtId="0" fontId="0" fillId="0" borderId="0" xfId="0"/>
    <xf numFmtId="0" fontId="0" fillId="4" borderId="0" xfId="0" applyFill="1"/>
    <xf numFmtId="42" fontId="0" fillId="4" borderId="0" xfId="0" applyNumberFormat="1" applyFill="1"/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5" fillId="8" borderId="8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textRotation="90" wrapText="1"/>
    </xf>
    <xf numFmtId="0" fontId="5" fillId="3" borderId="11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vertical="top" wrapText="1"/>
    </xf>
    <xf numFmtId="167" fontId="5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vertical="top" wrapText="1"/>
    </xf>
    <xf numFmtId="167" fontId="4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2" xfId="2" applyNumberFormat="1" applyFont="1" applyFill="1" applyBorder="1" applyAlignment="1" applyProtection="1">
      <alignment horizontal="right" vertical="center" wrapText="1"/>
      <protection locked="0" hidden="1"/>
    </xf>
    <xf numFmtId="0" fontId="8" fillId="7" borderId="16" xfId="0" applyFont="1" applyFill="1" applyBorder="1" applyAlignment="1">
      <alignment vertical="top" wrapText="1"/>
    </xf>
    <xf numFmtId="0" fontId="8" fillId="7" borderId="10" xfId="0" applyFont="1" applyFill="1" applyBorder="1" applyAlignment="1">
      <alignment vertical="top" wrapText="1"/>
    </xf>
    <xf numFmtId="0" fontId="8" fillId="7" borderId="13" xfId="0" applyFont="1" applyFill="1" applyBorder="1" applyAlignment="1">
      <alignment vertical="top" wrapText="1"/>
    </xf>
    <xf numFmtId="167" fontId="2" fillId="4" borderId="0" xfId="0" applyNumberFormat="1" applyFont="1" applyFill="1"/>
    <xf numFmtId="0" fontId="3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42" fontId="5" fillId="6" borderId="10" xfId="3" applyFont="1" applyFill="1" applyBorder="1" applyAlignment="1">
      <alignment horizontal="right" vertical="center"/>
    </xf>
    <xf numFmtId="42" fontId="2" fillId="4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42" fontId="5" fillId="4" borderId="0" xfId="3" applyFont="1" applyFill="1" applyBorder="1" applyAlignment="1">
      <alignment horizontal="center" vertical="center"/>
    </xf>
    <xf numFmtId="0" fontId="3" fillId="4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15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5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5" xfId="0" applyFont="1" applyFill="1" applyBorder="1" applyAlignment="1" applyProtection="1">
      <alignment horizontal="center" vertical="center" wrapText="1"/>
      <protection locked="0" hidden="1"/>
    </xf>
    <xf numFmtId="0" fontId="5" fillId="3" borderId="10" xfId="0" applyFont="1" applyFill="1" applyBorder="1" applyAlignment="1" applyProtection="1">
      <alignment horizontal="center" vertical="center" wrapText="1"/>
      <protection locked="0" hidden="1"/>
    </xf>
    <xf numFmtId="0" fontId="5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5" fillId="5" borderId="10" xfId="0" applyFont="1" applyFill="1" applyBorder="1" applyAlignment="1">
      <alignment horizontal="center" vertical="center" textRotation="90" wrapText="1"/>
    </xf>
    <xf numFmtId="167" fontId="5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6" xfId="0" applyNumberFormat="1" applyFont="1" applyFill="1" applyBorder="1"/>
    <xf numFmtId="3" fontId="2" fillId="4" borderId="11" xfId="0" applyNumberFormat="1" applyFont="1" applyFill="1" applyBorder="1"/>
    <xf numFmtId="0" fontId="5" fillId="4" borderId="5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8" fillId="4" borderId="10" xfId="0" applyFont="1" applyFill="1" applyBorder="1" applyAlignment="1">
      <alignment vertical="top" wrapText="1"/>
    </xf>
    <xf numFmtId="167" fontId="4" fillId="4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19" xfId="0" applyNumberFormat="1" applyFont="1" applyFill="1" applyBorder="1"/>
    <xf numFmtId="3" fontId="2" fillId="4" borderId="17" xfId="0" applyNumberFormat="1" applyFont="1" applyFill="1" applyBorder="1"/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49" fontId="4" fillId="4" borderId="3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vertical="top" wrapText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0" fontId="5" fillId="4" borderId="5" xfId="0" applyFont="1" applyFill="1" applyBorder="1" applyAlignment="1">
      <alignment horizontal="center" vertical="center" textRotation="90" wrapText="1"/>
    </xf>
    <xf numFmtId="49" fontId="5" fillId="4" borderId="10" xfId="0" quotePrefix="1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vertical="top" wrapText="1"/>
    </xf>
    <xf numFmtId="3" fontId="2" fillId="4" borderId="20" xfId="0" applyNumberFormat="1" applyFont="1" applyFill="1" applyBorder="1"/>
    <xf numFmtId="3" fontId="2" fillId="4" borderId="21" xfId="0" applyNumberFormat="1" applyFont="1" applyFill="1" applyBorder="1"/>
    <xf numFmtId="0" fontId="3" fillId="6" borderId="4" xfId="0" applyFont="1" applyFill="1" applyBorder="1" applyAlignment="1">
      <alignment horizontal="center" vertical="center"/>
    </xf>
    <xf numFmtId="3" fontId="2" fillId="4" borderId="18" xfId="0" applyNumberFormat="1" applyFont="1" applyFill="1" applyBorder="1"/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65"/>
  <sheetViews>
    <sheetView tabSelected="1" topLeftCell="A44" workbookViewId="0">
      <selection activeCell="B2" sqref="B2:M64"/>
    </sheetView>
  </sheetViews>
  <sheetFormatPr baseColWidth="10" defaultColWidth="11.5546875" defaultRowHeight="14.4" x14ac:dyDescent="0.3"/>
  <cols>
    <col min="1" max="1" width="3.5546875" style="1" customWidth="1"/>
    <col min="2" max="3" width="3.33203125" style="1" customWidth="1"/>
    <col min="4" max="4" width="3.88671875" style="1" customWidth="1"/>
    <col min="5" max="5" width="3.21875" style="1" customWidth="1"/>
    <col min="6" max="6" width="43.33203125" style="1" customWidth="1"/>
    <col min="7" max="7" width="9.109375" style="1" customWidth="1"/>
    <col min="8" max="8" width="9.44140625" style="1" customWidth="1"/>
    <col min="9" max="9" width="4.21875" style="1" customWidth="1"/>
    <col min="10" max="10" width="9" style="1" customWidth="1"/>
    <col min="11" max="11" width="4" style="1" customWidth="1"/>
    <col min="12" max="12" width="3.6640625" style="1" customWidth="1"/>
    <col min="13" max="13" width="9" style="1" customWidth="1"/>
    <col min="14" max="14" width="9.33203125" style="1" customWidth="1"/>
    <col min="15" max="15" width="7.5546875" style="1" customWidth="1"/>
    <col min="16" max="16384" width="11.5546875" style="1"/>
  </cols>
  <sheetData>
    <row r="1" spans="2:15" ht="4.2" customHeight="1" x14ac:dyDescent="0.3"/>
    <row r="2" spans="2:15" ht="15" customHeight="1" x14ac:dyDescent="0.3">
      <c r="B2" s="3"/>
      <c r="C2" s="3"/>
      <c r="D2" s="3"/>
      <c r="E2" s="3"/>
      <c r="F2" s="4" t="s">
        <v>30</v>
      </c>
      <c r="G2" s="4"/>
      <c r="H2" s="4"/>
      <c r="I2" s="4"/>
      <c r="J2" s="4"/>
      <c r="K2" s="3"/>
      <c r="L2" s="3"/>
      <c r="M2" s="3"/>
      <c r="N2" s="3"/>
      <c r="O2" s="3"/>
    </row>
    <row r="3" spans="2:15" ht="13.2" customHeight="1" x14ac:dyDescent="0.3">
      <c r="B3" s="3"/>
      <c r="C3" s="3"/>
      <c r="D3" s="3"/>
      <c r="E3" s="3"/>
      <c r="F3" s="4" t="s">
        <v>16</v>
      </c>
      <c r="G3" s="4"/>
      <c r="H3" s="4"/>
      <c r="I3" s="4"/>
      <c r="J3" s="4"/>
      <c r="K3" s="3"/>
      <c r="L3" s="3"/>
      <c r="M3" s="3"/>
      <c r="N3" s="3"/>
      <c r="O3" s="3"/>
    </row>
    <row r="4" spans="2:15" ht="2.4" customHeight="1" x14ac:dyDescent="0.3">
      <c r="B4" s="5"/>
      <c r="C4" s="5"/>
      <c r="D4" s="5"/>
      <c r="E4" s="5"/>
      <c r="F4" s="6"/>
      <c r="G4" s="5"/>
      <c r="H4" s="7"/>
      <c r="I4" s="8"/>
      <c r="J4" s="5"/>
      <c r="K4" s="5"/>
      <c r="L4" s="5"/>
      <c r="M4" s="5"/>
      <c r="N4" s="3"/>
      <c r="O4" s="3"/>
    </row>
    <row r="5" spans="2:15" x14ac:dyDescent="0.3">
      <c r="B5" s="9" t="s">
        <v>33</v>
      </c>
      <c r="C5" s="5"/>
      <c r="D5" s="5"/>
      <c r="E5" s="5"/>
      <c r="F5" s="6"/>
      <c r="G5" s="10"/>
      <c r="H5" s="11"/>
      <c r="I5" s="12"/>
      <c r="J5" s="5"/>
      <c r="K5" s="5"/>
      <c r="L5" s="5"/>
      <c r="M5" s="5"/>
      <c r="N5" s="3"/>
      <c r="O5" s="3"/>
    </row>
    <row r="6" spans="2:15" ht="15" thickBot="1" x14ac:dyDescent="0.35">
      <c r="B6" s="9" t="s">
        <v>16</v>
      </c>
      <c r="C6" s="5"/>
      <c r="D6" s="5"/>
      <c r="E6" s="5"/>
      <c r="F6" s="6"/>
      <c r="G6" s="10"/>
      <c r="H6" s="11"/>
      <c r="I6" s="12"/>
      <c r="J6" s="5"/>
      <c r="K6" s="5"/>
      <c r="L6" s="5"/>
      <c r="M6" s="5"/>
      <c r="N6" s="3"/>
      <c r="O6" s="3"/>
    </row>
    <row r="7" spans="2:15" ht="15" customHeight="1" thickBot="1" x14ac:dyDescent="0.35">
      <c r="B7" s="13" t="s">
        <v>10</v>
      </c>
      <c r="C7" s="14" t="s">
        <v>0</v>
      </c>
      <c r="D7" s="15" t="s">
        <v>1</v>
      </c>
      <c r="E7" s="16" t="s">
        <v>2</v>
      </c>
      <c r="F7" s="17" t="s">
        <v>3</v>
      </c>
      <c r="G7" s="18" t="s">
        <v>4</v>
      </c>
      <c r="H7" s="19"/>
      <c r="I7" s="19"/>
      <c r="J7" s="19"/>
      <c r="K7" s="19"/>
      <c r="L7" s="19"/>
      <c r="M7" s="20"/>
      <c r="N7" s="3"/>
      <c r="O7" s="3"/>
    </row>
    <row r="8" spans="2:15" ht="84.6" customHeight="1" thickBot="1" x14ac:dyDescent="0.35">
      <c r="B8" s="21"/>
      <c r="C8" s="22"/>
      <c r="D8" s="23"/>
      <c r="E8" s="24"/>
      <c r="F8" s="25"/>
      <c r="G8" s="26" t="s">
        <v>5</v>
      </c>
      <c r="H8" s="27" t="s">
        <v>6</v>
      </c>
      <c r="I8" s="26" t="s">
        <v>7</v>
      </c>
      <c r="J8" s="27" t="s">
        <v>9</v>
      </c>
      <c r="K8" s="26" t="s">
        <v>11</v>
      </c>
      <c r="L8" s="27" t="s">
        <v>12</v>
      </c>
      <c r="M8" s="26" t="s">
        <v>15</v>
      </c>
      <c r="N8" s="3"/>
      <c r="O8" s="3"/>
    </row>
    <row r="9" spans="2:15" ht="15" customHeight="1" thickBot="1" x14ac:dyDescent="0.35">
      <c r="B9" s="28" t="s">
        <v>20</v>
      </c>
      <c r="C9" s="29" t="s">
        <v>13</v>
      </c>
      <c r="D9" s="30"/>
      <c r="E9" s="29"/>
      <c r="F9" s="31" t="s">
        <v>21</v>
      </c>
      <c r="G9" s="32">
        <f>SUM(G10)</f>
        <v>2547</v>
      </c>
      <c r="H9" s="33"/>
      <c r="I9" s="32"/>
      <c r="J9" s="33"/>
      <c r="K9" s="32"/>
      <c r="L9" s="33"/>
      <c r="M9" s="32">
        <f>SUM(G9:L9)</f>
        <v>2547</v>
      </c>
      <c r="N9" s="3"/>
      <c r="O9" s="3"/>
    </row>
    <row r="10" spans="2:15" ht="15" customHeight="1" thickBot="1" x14ac:dyDescent="0.35">
      <c r="B10" s="34"/>
      <c r="C10" s="35"/>
      <c r="D10" s="36" t="s">
        <v>8</v>
      </c>
      <c r="E10" s="37" t="s">
        <v>19</v>
      </c>
      <c r="F10" s="38" t="s">
        <v>22</v>
      </c>
      <c r="G10" s="39">
        <v>2547</v>
      </c>
      <c r="H10" s="40"/>
      <c r="I10" s="41"/>
      <c r="J10" s="40"/>
      <c r="K10" s="41"/>
      <c r="L10" s="40"/>
      <c r="M10" s="42">
        <f>SUM(G10)</f>
        <v>2547</v>
      </c>
      <c r="N10" s="3"/>
      <c r="O10" s="3"/>
    </row>
    <row r="11" spans="2:15" ht="15" customHeight="1" thickBot="1" x14ac:dyDescent="0.35">
      <c r="B11" s="28" t="s">
        <v>63</v>
      </c>
      <c r="C11" s="29"/>
      <c r="D11" s="30"/>
      <c r="E11" s="29"/>
      <c r="F11" s="31" t="s">
        <v>81</v>
      </c>
      <c r="G11" s="32">
        <f>SUM(G12)</f>
        <v>16884</v>
      </c>
      <c r="H11" s="33"/>
      <c r="I11" s="32"/>
      <c r="J11" s="33"/>
      <c r="K11" s="32"/>
      <c r="L11" s="33"/>
      <c r="M11" s="32">
        <f>SUM(G11:L11)</f>
        <v>16884</v>
      </c>
      <c r="N11" s="3"/>
      <c r="O11" s="3"/>
    </row>
    <row r="12" spans="2:15" ht="15" customHeight="1" thickBot="1" x14ac:dyDescent="0.35">
      <c r="B12" s="34"/>
      <c r="C12" s="35" t="s">
        <v>13</v>
      </c>
      <c r="D12" s="36"/>
      <c r="E12" s="37"/>
      <c r="F12" s="38" t="s">
        <v>82</v>
      </c>
      <c r="G12" s="39">
        <v>16884</v>
      </c>
      <c r="H12" s="40"/>
      <c r="I12" s="41"/>
      <c r="J12" s="40"/>
      <c r="K12" s="41"/>
      <c r="L12" s="40"/>
      <c r="M12" s="42">
        <f>SUM(G12)</f>
        <v>16884</v>
      </c>
      <c r="N12" s="3"/>
      <c r="O12" s="3"/>
    </row>
    <row r="13" spans="2:15" ht="15" customHeight="1" thickBot="1" x14ac:dyDescent="0.35">
      <c r="B13" s="28" t="s">
        <v>31</v>
      </c>
      <c r="C13" s="29" t="s">
        <v>23</v>
      </c>
      <c r="D13" s="30"/>
      <c r="E13" s="29"/>
      <c r="F13" s="31" t="s">
        <v>77</v>
      </c>
      <c r="G13" s="32">
        <f>SUM(G14)</f>
        <v>6881</v>
      </c>
      <c r="H13" s="33"/>
      <c r="I13" s="32"/>
      <c r="J13" s="33"/>
      <c r="K13" s="32"/>
      <c r="L13" s="33"/>
      <c r="M13" s="32">
        <f>SUM(G13:L13)</f>
        <v>6881</v>
      </c>
      <c r="N13" s="3"/>
      <c r="O13" s="3"/>
    </row>
    <row r="14" spans="2:15" ht="15" customHeight="1" thickBot="1" x14ac:dyDescent="0.35">
      <c r="B14" s="34"/>
      <c r="C14" s="35"/>
      <c r="D14" s="36" t="s">
        <v>8</v>
      </c>
      <c r="E14" s="37"/>
      <c r="F14" s="43" t="s">
        <v>78</v>
      </c>
      <c r="G14" s="39">
        <v>6881</v>
      </c>
      <c r="H14" s="40"/>
      <c r="I14" s="41"/>
      <c r="J14" s="40"/>
      <c r="K14" s="41"/>
      <c r="L14" s="40"/>
      <c r="M14" s="42">
        <f>SUM(G14)</f>
        <v>6881</v>
      </c>
      <c r="N14" s="3"/>
      <c r="O14" s="3"/>
    </row>
    <row r="15" spans="2:15" ht="15" customHeight="1" thickBot="1" x14ac:dyDescent="0.35">
      <c r="B15" s="28" t="s">
        <v>31</v>
      </c>
      <c r="C15" s="29" t="s">
        <v>24</v>
      </c>
      <c r="D15" s="30"/>
      <c r="E15" s="29"/>
      <c r="F15" s="31" t="s">
        <v>34</v>
      </c>
      <c r="G15" s="32">
        <f>SUM(G16:G19)</f>
        <v>3603</v>
      </c>
      <c r="H15" s="33"/>
      <c r="I15" s="32"/>
      <c r="J15" s="33"/>
      <c r="K15" s="32"/>
      <c r="L15" s="33"/>
      <c r="M15" s="32">
        <f>SUM(G15:L15)</f>
        <v>3603</v>
      </c>
      <c r="N15" s="3"/>
      <c r="O15" s="3"/>
    </row>
    <row r="16" spans="2:15" ht="15" customHeight="1" thickBot="1" x14ac:dyDescent="0.35">
      <c r="B16" s="34"/>
      <c r="C16" s="35"/>
      <c r="D16" s="36" t="s">
        <v>25</v>
      </c>
      <c r="E16" s="37" t="s">
        <v>19</v>
      </c>
      <c r="F16" s="44" t="s">
        <v>35</v>
      </c>
      <c r="G16" s="39">
        <v>2778</v>
      </c>
      <c r="H16" s="40"/>
      <c r="I16" s="41"/>
      <c r="J16" s="40"/>
      <c r="K16" s="41"/>
      <c r="L16" s="40"/>
      <c r="M16" s="42">
        <f>SUM(G16)</f>
        <v>2778</v>
      </c>
      <c r="N16" s="3"/>
      <c r="O16" s="3"/>
    </row>
    <row r="17" spans="2:15" ht="15" customHeight="1" thickBot="1" x14ac:dyDescent="0.35">
      <c r="B17" s="34"/>
      <c r="C17" s="35"/>
      <c r="D17" s="36" t="s">
        <v>8</v>
      </c>
      <c r="E17" s="37" t="s">
        <v>8</v>
      </c>
      <c r="F17" s="44" t="s">
        <v>36</v>
      </c>
      <c r="G17" s="39">
        <v>298</v>
      </c>
      <c r="H17" s="40"/>
      <c r="I17" s="41"/>
      <c r="J17" s="40"/>
      <c r="K17" s="41"/>
      <c r="L17" s="40"/>
      <c r="M17" s="42">
        <f>SUM(G17)</f>
        <v>298</v>
      </c>
      <c r="N17" s="3"/>
      <c r="O17" s="3"/>
    </row>
    <row r="18" spans="2:15" ht="15" customHeight="1" thickBot="1" x14ac:dyDescent="0.35">
      <c r="B18" s="34"/>
      <c r="C18" s="35"/>
      <c r="D18" s="36" t="s">
        <v>37</v>
      </c>
      <c r="E18" s="37"/>
      <c r="F18" s="44" t="s">
        <v>38</v>
      </c>
      <c r="G18" s="39">
        <v>416</v>
      </c>
      <c r="H18" s="40"/>
      <c r="I18" s="41"/>
      <c r="J18" s="40"/>
      <c r="K18" s="41"/>
      <c r="L18" s="40"/>
      <c r="M18" s="42">
        <f>SUM(G18)</f>
        <v>416</v>
      </c>
      <c r="N18" s="3"/>
      <c r="O18" s="3"/>
    </row>
    <row r="19" spans="2:15" ht="15" customHeight="1" thickBot="1" x14ac:dyDescent="0.35">
      <c r="B19" s="34"/>
      <c r="C19" s="35"/>
      <c r="D19" s="36" t="s">
        <v>27</v>
      </c>
      <c r="E19" s="37"/>
      <c r="F19" s="45" t="s">
        <v>39</v>
      </c>
      <c r="G19" s="39">
        <v>111</v>
      </c>
      <c r="H19" s="40"/>
      <c r="I19" s="41"/>
      <c r="J19" s="40"/>
      <c r="K19" s="41"/>
      <c r="L19" s="40"/>
      <c r="M19" s="42">
        <f>SUM(G19)</f>
        <v>111</v>
      </c>
      <c r="N19" s="3"/>
      <c r="O19" s="3"/>
    </row>
    <row r="20" spans="2:15" ht="15" customHeight="1" thickBot="1" x14ac:dyDescent="0.35">
      <c r="B20" s="28" t="s">
        <v>42</v>
      </c>
      <c r="C20" s="29" t="s">
        <v>13</v>
      </c>
      <c r="D20" s="30"/>
      <c r="E20" s="29"/>
      <c r="F20" s="31" t="s">
        <v>44</v>
      </c>
      <c r="G20" s="32">
        <f>SUM(G21)</f>
        <v>6791605</v>
      </c>
      <c r="H20" s="33"/>
      <c r="I20" s="32"/>
      <c r="J20" s="33"/>
      <c r="K20" s="32"/>
      <c r="L20" s="33"/>
      <c r="M20" s="32">
        <f>SUM(G20:L20)</f>
        <v>6791605</v>
      </c>
      <c r="N20" s="3"/>
      <c r="O20" s="3"/>
    </row>
    <row r="21" spans="2:15" ht="15" customHeight="1" thickBot="1" x14ac:dyDescent="0.35">
      <c r="B21" s="34"/>
      <c r="C21" s="35"/>
      <c r="D21" s="36" t="s">
        <v>43</v>
      </c>
      <c r="E21" s="37"/>
      <c r="F21" s="44" t="s">
        <v>45</v>
      </c>
      <c r="G21" s="39">
        <v>6791605</v>
      </c>
      <c r="H21" s="40"/>
      <c r="I21" s="41"/>
      <c r="J21" s="40"/>
      <c r="K21" s="41"/>
      <c r="L21" s="40"/>
      <c r="M21" s="42">
        <f>SUM(G21)</f>
        <v>6791605</v>
      </c>
      <c r="N21" s="3"/>
      <c r="O21" s="46"/>
    </row>
    <row r="22" spans="2:15" ht="15" thickBot="1" x14ac:dyDescent="0.35">
      <c r="B22" s="47" t="s">
        <v>17</v>
      </c>
      <c r="C22" s="48"/>
      <c r="D22" s="48"/>
      <c r="E22" s="48"/>
      <c r="F22" s="48"/>
      <c r="G22" s="49">
        <f>SUM(G9+G11+G13+G15+G20)</f>
        <v>6821520</v>
      </c>
      <c r="H22" s="49"/>
      <c r="I22" s="49"/>
      <c r="J22" s="49"/>
      <c r="K22" s="49"/>
      <c r="L22" s="49"/>
      <c r="M22" s="49">
        <f t="shared" ref="M22" si="0">SUM(G22)</f>
        <v>6821520</v>
      </c>
      <c r="N22" s="50"/>
      <c r="O22" s="3"/>
    </row>
    <row r="23" spans="2:15" ht="19.8" customHeight="1" x14ac:dyDescent="0.3">
      <c r="B23" s="51"/>
      <c r="C23" s="51"/>
      <c r="D23" s="51"/>
      <c r="E23" s="51"/>
      <c r="F23" s="51"/>
      <c r="G23" s="52"/>
      <c r="H23" s="52"/>
      <c r="I23" s="52"/>
      <c r="J23" s="52"/>
      <c r="K23" s="52"/>
      <c r="L23" s="52"/>
      <c r="M23" s="52"/>
      <c r="N23" s="50"/>
      <c r="O23" s="3"/>
    </row>
    <row r="24" spans="2:15" ht="17.399999999999999" customHeight="1" thickBot="1" x14ac:dyDescent="0.35">
      <c r="B24" s="53" t="s">
        <v>49</v>
      </c>
      <c r="C24" s="3"/>
      <c r="D24" s="3"/>
      <c r="E24" s="3"/>
      <c r="F24" s="4"/>
      <c r="G24" s="4"/>
      <c r="H24" s="4"/>
      <c r="I24" s="4"/>
      <c r="J24" s="4"/>
      <c r="K24" s="3"/>
      <c r="L24" s="3"/>
      <c r="M24" s="3"/>
      <c r="N24" s="3"/>
      <c r="O24" s="3"/>
    </row>
    <row r="25" spans="2:15" ht="15" thickBot="1" x14ac:dyDescent="0.35">
      <c r="B25" s="13" t="s">
        <v>10</v>
      </c>
      <c r="C25" s="14" t="s">
        <v>0</v>
      </c>
      <c r="D25" s="14" t="s">
        <v>1</v>
      </c>
      <c r="E25" s="14" t="s">
        <v>18</v>
      </c>
      <c r="F25" s="54" t="s">
        <v>3</v>
      </c>
      <c r="G25" s="18" t="s">
        <v>4</v>
      </c>
      <c r="H25" s="19"/>
      <c r="I25" s="19"/>
      <c r="J25" s="19"/>
      <c r="K25" s="19"/>
      <c r="L25" s="19"/>
      <c r="M25" s="20"/>
      <c r="N25" s="3"/>
      <c r="O25" s="3"/>
    </row>
    <row r="26" spans="2:15" ht="85.2" customHeight="1" thickBot="1" x14ac:dyDescent="0.35">
      <c r="B26" s="55"/>
      <c r="C26" s="56"/>
      <c r="D26" s="56"/>
      <c r="E26" s="56"/>
      <c r="F26" s="57"/>
      <c r="G26" s="58" t="s">
        <v>5</v>
      </c>
      <c r="H26" s="59" t="s">
        <v>6</v>
      </c>
      <c r="I26" s="58" t="s">
        <v>7</v>
      </c>
      <c r="J26" s="59" t="s">
        <v>9</v>
      </c>
      <c r="K26" s="58" t="s">
        <v>11</v>
      </c>
      <c r="L26" s="59" t="s">
        <v>12</v>
      </c>
      <c r="M26" s="60" t="s">
        <v>15</v>
      </c>
      <c r="N26" s="61" t="s">
        <v>75</v>
      </c>
      <c r="O26" s="62" t="s">
        <v>76</v>
      </c>
    </row>
    <row r="27" spans="2:15" ht="14.4" customHeight="1" thickBot="1" x14ac:dyDescent="0.35">
      <c r="B27" s="63">
        <v>22</v>
      </c>
      <c r="C27" s="29" t="s">
        <v>28</v>
      </c>
      <c r="D27" s="64"/>
      <c r="E27" s="65"/>
      <c r="F27" s="31" t="s">
        <v>50</v>
      </c>
      <c r="G27" s="32">
        <f>SUM(G28:G30)</f>
        <v>43000</v>
      </c>
      <c r="H27" s="33"/>
      <c r="I27" s="32"/>
      <c r="J27" s="33"/>
      <c r="K27" s="32"/>
      <c r="L27" s="33"/>
      <c r="M27" s="66">
        <f>SUM(G27:J27)</f>
        <v>43000</v>
      </c>
      <c r="N27" s="67"/>
      <c r="O27" s="68"/>
    </row>
    <row r="28" spans="2:15" ht="14.4" customHeight="1" thickBot="1" x14ac:dyDescent="0.35">
      <c r="B28" s="69"/>
      <c r="C28" s="35"/>
      <c r="D28" s="70" t="s">
        <v>25</v>
      </c>
      <c r="E28" s="71"/>
      <c r="F28" s="72" t="s">
        <v>70</v>
      </c>
      <c r="G28" s="39">
        <v>10000</v>
      </c>
      <c r="H28" s="40"/>
      <c r="I28" s="41"/>
      <c r="J28" s="40"/>
      <c r="K28" s="41"/>
      <c r="L28" s="40"/>
      <c r="M28" s="73">
        <f>SUM(G28)</f>
        <v>10000</v>
      </c>
      <c r="N28" s="74">
        <v>33190</v>
      </c>
      <c r="O28" s="75">
        <f>SUM(N28-M28)</f>
        <v>23190</v>
      </c>
    </row>
    <row r="29" spans="2:15" ht="14.4" customHeight="1" thickBot="1" x14ac:dyDescent="0.35">
      <c r="B29" s="69"/>
      <c r="C29" s="35"/>
      <c r="D29" s="70" t="s">
        <v>27</v>
      </c>
      <c r="E29" s="71"/>
      <c r="F29" s="72" t="s">
        <v>60</v>
      </c>
      <c r="G29" s="39">
        <v>13000</v>
      </c>
      <c r="H29" s="40"/>
      <c r="I29" s="41"/>
      <c r="J29" s="76"/>
      <c r="K29" s="41"/>
      <c r="L29" s="40"/>
      <c r="M29" s="73">
        <f t="shared" ref="M29:M30" si="1">SUM(G29)</f>
        <v>13000</v>
      </c>
      <c r="N29" s="74">
        <v>14533</v>
      </c>
      <c r="O29" s="75">
        <f>SUM(N29-M29)</f>
        <v>1533</v>
      </c>
    </row>
    <row r="30" spans="2:15" ht="14.4" customHeight="1" thickBot="1" x14ac:dyDescent="0.35">
      <c r="B30" s="69"/>
      <c r="C30" s="35"/>
      <c r="D30" s="77" t="s">
        <v>61</v>
      </c>
      <c r="E30" s="71"/>
      <c r="F30" s="44" t="s">
        <v>62</v>
      </c>
      <c r="G30" s="39">
        <v>20000</v>
      </c>
      <c r="H30" s="40"/>
      <c r="I30" s="41"/>
      <c r="J30" s="76"/>
      <c r="K30" s="41"/>
      <c r="L30" s="76"/>
      <c r="M30" s="73">
        <f t="shared" si="1"/>
        <v>20000</v>
      </c>
      <c r="N30" s="74">
        <v>26619</v>
      </c>
      <c r="O30" s="75">
        <f t="shared" ref="O30:O40" si="2">SUM(N30-M30)</f>
        <v>6619</v>
      </c>
    </row>
    <row r="31" spans="2:15" ht="13.95" customHeight="1" thickBot="1" x14ac:dyDescent="0.35">
      <c r="B31" s="63">
        <v>22</v>
      </c>
      <c r="C31" s="29" t="s">
        <v>63</v>
      </c>
      <c r="D31" s="64"/>
      <c r="E31" s="65"/>
      <c r="F31" s="31" t="s">
        <v>64</v>
      </c>
      <c r="G31" s="32">
        <f>SUM(G32)</f>
        <v>20000</v>
      </c>
      <c r="H31" s="33"/>
      <c r="I31" s="32"/>
      <c r="J31" s="33"/>
      <c r="K31" s="32"/>
      <c r="L31" s="33"/>
      <c r="M31" s="66">
        <f>SUM(G31)</f>
        <v>20000</v>
      </c>
      <c r="N31" s="67"/>
      <c r="O31" s="75"/>
    </row>
    <row r="32" spans="2:15" ht="13.95" customHeight="1" thickBot="1" x14ac:dyDescent="0.35">
      <c r="B32" s="78"/>
      <c r="C32" s="79"/>
      <c r="D32" s="70" t="s">
        <v>8</v>
      </c>
      <c r="E32" s="80"/>
      <c r="F32" s="81" t="s">
        <v>65</v>
      </c>
      <c r="G32" s="82">
        <v>20000</v>
      </c>
      <c r="H32" s="83"/>
      <c r="I32" s="84"/>
      <c r="J32" s="85"/>
      <c r="K32" s="84"/>
      <c r="L32" s="85"/>
      <c r="M32" s="86">
        <f>SUM(G32)</f>
        <v>20000</v>
      </c>
      <c r="N32" s="74">
        <v>42155</v>
      </c>
      <c r="O32" s="75">
        <f t="shared" si="2"/>
        <v>22155</v>
      </c>
    </row>
    <row r="33" spans="2:15" ht="13.95" customHeight="1" thickBot="1" x14ac:dyDescent="0.35">
      <c r="B33" s="63">
        <v>29</v>
      </c>
      <c r="C33" s="29" t="s">
        <v>20</v>
      </c>
      <c r="D33" s="64"/>
      <c r="E33" s="65"/>
      <c r="F33" s="31" t="s">
        <v>73</v>
      </c>
      <c r="G33" s="32">
        <f>SUM(G34)</f>
        <v>12000</v>
      </c>
      <c r="H33" s="33"/>
      <c r="I33" s="32"/>
      <c r="J33" s="33"/>
      <c r="K33" s="32"/>
      <c r="L33" s="33"/>
      <c r="M33" s="66">
        <f>SUM(G33)</f>
        <v>12000</v>
      </c>
      <c r="N33" s="67"/>
      <c r="O33" s="75"/>
    </row>
    <row r="34" spans="2:15" ht="13.95" customHeight="1" thickBot="1" x14ac:dyDescent="0.35">
      <c r="B34" s="87"/>
      <c r="C34" s="88"/>
      <c r="D34" s="77" t="s">
        <v>19</v>
      </c>
      <c r="E34" s="89"/>
      <c r="F34" s="90" t="s">
        <v>74</v>
      </c>
      <c r="G34" s="39">
        <v>12000</v>
      </c>
      <c r="H34" s="76"/>
      <c r="I34" s="41"/>
      <c r="J34" s="76"/>
      <c r="K34" s="41"/>
      <c r="L34" s="40"/>
      <c r="M34" s="73">
        <f>SUM(G34)</f>
        <v>12000</v>
      </c>
      <c r="N34" s="91">
        <v>17329</v>
      </c>
      <c r="O34" s="75">
        <f t="shared" si="2"/>
        <v>5329</v>
      </c>
    </row>
    <row r="35" spans="2:15" ht="13.95" customHeight="1" thickBot="1" x14ac:dyDescent="0.35">
      <c r="B35" s="63">
        <v>31</v>
      </c>
      <c r="C35" s="29" t="s">
        <v>23</v>
      </c>
      <c r="D35" s="64"/>
      <c r="E35" s="65"/>
      <c r="F35" s="31" t="s">
        <v>66</v>
      </c>
      <c r="G35" s="32"/>
      <c r="H35" s="33">
        <f>SUM(H36:H37)</f>
        <v>4000</v>
      </c>
      <c r="I35" s="32"/>
      <c r="J35" s="33"/>
      <c r="K35" s="32"/>
      <c r="L35" s="33"/>
      <c r="M35" s="66">
        <f t="shared" ref="M35:M40" si="3">SUM(H35)</f>
        <v>4000</v>
      </c>
      <c r="N35" s="67"/>
      <c r="O35" s="75"/>
    </row>
    <row r="36" spans="2:15" ht="13.95" customHeight="1" thickBot="1" x14ac:dyDescent="0.35">
      <c r="B36" s="87"/>
      <c r="C36" s="88"/>
      <c r="D36" s="77" t="s">
        <v>25</v>
      </c>
      <c r="E36" s="89" t="s">
        <v>25</v>
      </c>
      <c r="F36" s="90" t="s">
        <v>67</v>
      </c>
      <c r="G36" s="39"/>
      <c r="H36" s="76">
        <v>2000</v>
      </c>
      <c r="I36" s="41"/>
      <c r="J36" s="40"/>
      <c r="K36" s="41"/>
      <c r="L36" s="40"/>
      <c r="M36" s="73">
        <f t="shared" si="3"/>
        <v>2000</v>
      </c>
      <c r="N36" s="74">
        <v>2000</v>
      </c>
      <c r="O36" s="75">
        <f t="shared" si="2"/>
        <v>0</v>
      </c>
    </row>
    <row r="37" spans="2:15" ht="13.95" customHeight="1" thickBot="1" x14ac:dyDescent="0.35">
      <c r="B37" s="87"/>
      <c r="C37" s="88"/>
      <c r="D37" s="77" t="s">
        <v>8</v>
      </c>
      <c r="E37" s="89"/>
      <c r="F37" s="90" t="s">
        <v>68</v>
      </c>
      <c r="G37" s="39"/>
      <c r="H37" s="76">
        <v>2000</v>
      </c>
      <c r="I37" s="41"/>
      <c r="J37" s="40"/>
      <c r="K37" s="41"/>
      <c r="L37" s="40"/>
      <c r="M37" s="73">
        <f t="shared" si="3"/>
        <v>2000</v>
      </c>
      <c r="N37" s="74">
        <v>2000</v>
      </c>
      <c r="O37" s="75">
        <f t="shared" si="2"/>
        <v>0</v>
      </c>
    </row>
    <row r="38" spans="2:15" ht="13.95" customHeight="1" thickBot="1" x14ac:dyDescent="0.35">
      <c r="B38" s="63">
        <v>31</v>
      </c>
      <c r="C38" s="29" t="s">
        <v>24</v>
      </c>
      <c r="D38" s="64"/>
      <c r="E38" s="65"/>
      <c r="F38" s="31" t="s">
        <v>57</v>
      </c>
      <c r="G38" s="32"/>
      <c r="H38" s="33">
        <f>SUM(H39:H40)</f>
        <v>4199</v>
      </c>
      <c r="I38" s="32"/>
      <c r="J38" s="33"/>
      <c r="K38" s="32"/>
      <c r="L38" s="33"/>
      <c r="M38" s="66">
        <f t="shared" si="3"/>
        <v>4199</v>
      </c>
      <c r="N38" s="67"/>
      <c r="O38" s="75"/>
    </row>
    <row r="39" spans="2:15" ht="13.95" customHeight="1" thickBot="1" x14ac:dyDescent="0.35">
      <c r="B39" s="87"/>
      <c r="C39" s="88"/>
      <c r="D39" s="77" t="s">
        <v>25</v>
      </c>
      <c r="E39" s="89" t="s">
        <v>25</v>
      </c>
      <c r="F39" s="90" t="s">
        <v>69</v>
      </c>
      <c r="G39" s="39"/>
      <c r="H39" s="76">
        <v>2000</v>
      </c>
      <c r="I39" s="41"/>
      <c r="J39" s="40"/>
      <c r="K39" s="41"/>
      <c r="L39" s="40"/>
      <c r="M39" s="73">
        <f t="shared" si="3"/>
        <v>2000</v>
      </c>
      <c r="N39" s="74">
        <v>2000</v>
      </c>
      <c r="O39" s="75">
        <f t="shared" si="2"/>
        <v>0</v>
      </c>
    </row>
    <row r="40" spans="2:15" ht="13.95" customHeight="1" thickBot="1" x14ac:dyDescent="0.35">
      <c r="B40" s="87"/>
      <c r="C40" s="88"/>
      <c r="D40" s="77" t="s">
        <v>8</v>
      </c>
      <c r="E40" s="89"/>
      <c r="F40" s="90" t="s">
        <v>68</v>
      </c>
      <c r="G40" s="39"/>
      <c r="H40" s="76">
        <v>2199</v>
      </c>
      <c r="I40" s="41"/>
      <c r="J40" s="40"/>
      <c r="K40" s="41"/>
      <c r="L40" s="40"/>
      <c r="M40" s="73">
        <f t="shared" si="3"/>
        <v>2199</v>
      </c>
      <c r="N40" s="92">
        <v>2199</v>
      </c>
      <c r="O40" s="75">
        <f t="shared" si="2"/>
        <v>0</v>
      </c>
    </row>
    <row r="41" spans="2:15" ht="14.4" customHeight="1" thickBot="1" x14ac:dyDescent="0.35">
      <c r="B41" s="47"/>
      <c r="C41" s="48"/>
      <c r="D41" s="48"/>
      <c r="E41" s="48"/>
      <c r="F41" s="93"/>
      <c r="G41" s="49">
        <f>SUM(G27+G31+G33+G35+G38)</f>
        <v>75000</v>
      </c>
      <c r="H41" s="49">
        <f t="shared" ref="H41:M41" si="4">SUM(H27+H31+H33+H35+H38)</f>
        <v>8199</v>
      </c>
      <c r="I41" s="49"/>
      <c r="J41" s="49"/>
      <c r="K41" s="49"/>
      <c r="L41" s="49"/>
      <c r="M41" s="49">
        <f t="shared" si="4"/>
        <v>83199</v>
      </c>
      <c r="N41" s="46"/>
      <c r="O41" s="46"/>
    </row>
    <row r="42" spans="2:15" ht="1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50">
        <f>SUM(M22+M41)</f>
        <v>6904719</v>
      </c>
      <c r="O42" s="3"/>
    </row>
    <row r="43" spans="2:15" ht="15" thickBot="1" x14ac:dyDescent="0.35">
      <c r="B43" s="53" t="s">
        <v>14</v>
      </c>
      <c r="C43" s="3"/>
      <c r="D43" s="3"/>
      <c r="E43" s="3"/>
      <c r="F43" s="4"/>
      <c r="G43" s="4"/>
      <c r="H43" s="4"/>
      <c r="I43" s="4"/>
      <c r="J43" s="4"/>
      <c r="K43" s="3"/>
      <c r="L43" s="3"/>
      <c r="M43" s="3"/>
      <c r="N43" s="46"/>
      <c r="O43" s="3"/>
    </row>
    <row r="44" spans="2:15" ht="15" customHeight="1" thickBot="1" x14ac:dyDescent="0.35">
      <c r="B44" s="13" t="s">
        <v>10</v>
      </c>
      <c r="C44" s="14" t="s">
        <v>0</v>
      </c>
      <c r="D44" s="14" t="s">
        <v>1</v>
      </c>
      <c r="E44" s="14" t="s">
        <v>18</v>
      </c>
      <c r="F44" s="54" t="s">
        <v>3</v>
      </c>
      <c r="G44" s="18" t="s">
        <v>4</v>
      </c>
      <c r="H44" s="19"/>
      <c r="I44" s="19"/>
      <c r="J44" s="19"/>
      <c r="K44" s="19"/>
      <c r="L44" s="19"/>
      <c r="M44" s="20"/>
      <c r="N44" s="3"/>
      <c r="O44" s="3"/>
    </row>
    <row r="45" spans="2:15" ht="85.8" customHeight="1" thickBot="1" x14ac:dyDescent="0.35">
      <c r="B45" s="55"/>
      <c r="C45" s="56"/>
      <c r="D45" s="56"/>
      <c r="E45" s="56"/>
      <c r="F45" s="57"/>
      <c r="G45" s="58" t="s">
        <v>5</v>
      </c>
      <c r="H45" s="59" t="s">
        <v>6</v>
      </c>
      <c r="I45" s="58" t="s">
        <v>7</v>
      </c>
      <c r="J45" s="59" t="s">
        <v>9</v>
      </c>
      <c r="K45" s="58" t="s">
        <v>11</v>
      </c>
      <c r="L45" s="59" t="s">
        <v>12</v>
      </c>
      <c r="M45" s="60" t="s">
        <v>15</v>
      </c>
      <c r="N45" s="62" t="s">
        <v>75</v>
      </c>
      <c r="O45" s="62" t="s">
        <v>76</v>
      </c>
    </row>
    <row r="46" spans="2:15" ht="15" thickBot="1" x14ac:dyDescent="0.35">
      <c r="B46" s="63">
        <v>22</v>
      </c>
      <c r="C46" s="29" t="s">
        <v>24</v>
      </c>
      <c r="D46" s="64"/>
      <c r="E46" s="65"/>
      <c r="F46" s="31" t="s">
        <v>46</v>
      </c>
      <c r="G46" s="32">
        <f>SUM(G47:G48)</f>
        <v>5500</v>
      </c>
      <c r="H46" s="33"/>
      <c r="I46" s="32"/>
      <c r="J46" s="33">
        <f>SUM(J47:J48)</f>
        <v>7200</v>
      </c>
      <c r="K46" s="32"/>
      <c r="L46" s="33"/>
      <c r="M46" s="66">
        <f>SUM(G46:J46)</f>
        <v>12700</v>
      </c>
      <c r="N46" s="68"/>
      <c r="O46" s="68"/>
    </row>
    <row r="47" spans="2:15" ht="15" thickBot="1" x14ac:dyDescent="0.35">
      <c r="B47" s="69"/>
      <c r="C47" s="35"/>
      <c r="D47" s="70" t="s">
        <v>25</v>
      </c>
      <c r="E47" s="71"/>
      <c r="F47" s="72" t="s">
        <v>47</v>
      </c>
      <c r="G47" s="39">
        <v>5500</v>
      </c>
      <c r="H47" s="40"/>
      <c r="I47" s="41"/>
      <c r="J47" s="40"/>
      <c r="K47" s="41"/>
      <c r="L47" s="40"/>
      <c r="M47" s="73">
        <f>SUM(G47)</f>
        <v>5500</v>
      </c>
      <c r="N47" s="75">
        <v>-5053</v>
      </c>
      <c r="O47" s="75">
        <f>SUM(N47+M47)</f>
        <v>447</v>
      </c>
    </row>
    <row r="48" spans="2:15" ht="15" thickBot="1" x14ac:dyDescent="0.35">
      <c r="B48" s="69"/>
      <c r="C48" s="35"/>
      <c r="D48" s="77" t="s">
        <v>37</v>
      </c>
      <c r="E48" s="71"/>
      <c r="F48" s="43" t="s">
        <v>48</v>
      </c>
      <c r="G48" s="39"/>
      <c r="H48" s="40"/>
      <c r="I48" s="41"/>
      <c r="J48" s="76">
        <v>7200</v>
      </c>
      <c r="K48" s="41"/>
      <c r="L48" s="76"/>
      <c r="M48" s="73">
        <f>SUM(J48)</f>
        <v>7200</v>
      </c>
      <c r="N48" s="75">
        <v>-5005</v>
      </c>
      <c r="O48" s="75">
        <f t="shared" ref="O48:O63" si="5">SUM(N48+M48)</f>
        <v>2195</v>
      </c>
    </row>
    <row r="49" spans="2:15" ht="15" thickBot="1" x14ac:dyDescent="0.35">
      <c r="B49" s="63">
        <v>22</v>
      </c>
      <c r="C49" s="29" t="s">
        <v>83</v>
      </c>
      <c r="D49" s="64"/>
      <c r="E49" s="65"/>
      <c r="F49" s="31" t="s">
        <v>84</v>
      </c>
      <c r="G49" s="32">
        <f>SUM(G50)</f>
        <v>5000</v>
      </c>
      <c r="H49" s="33"/>
      <c r="I49" s="32"/>
      <c r="J49" s="33"/>
      <c r="K49" s="32"/>
      <c r="L49" s="33"/>
      <c r="M49" s="66">
        <f>SUM(G49:J49)</f>
        <v>5000</v>
      </c>
      <c r="N49" s="68"/>
      <c r="O49" s="75"/>
    </row>
    <row r="50" spans="2:15" ht="15" thickBot="1" x14ac:dyDescent="0.35">
      <c r="B50" s="78"/>
      <c r="C50" s="79"/>
      <c r="D50" s="70" t="s">
        <v>25</v>
      </c>
      <c r="E50" s="80"/>
      <c r="F50" s="81" t="s">
        <v>85</v>
      </c>
      <c r="G50" s="82">
        <v>5000</v>
      </c>
      <c r="H50" s="83"/>
      <c r="I50" s="84"/>
      <c r="J50" s="83"/>
      <c r="K50" s="84"/>
      <c r="L50" s="85"/>
      <c r="M50" s="86">
        <f>SUM(G50:J50)</f>
        <v>5000</v>
      </c>
      <c r="N50" s="75">
        <v>5407</v>
      </c>
      <c r="O50" s="75">
        <f t="shared" ref="O50" si="6">SUM(N50+M50)</f>
        <v>10407</v>
      </c>
    </row>
    <row r="51" spans="2:15" ht="15" thickBot="1" x14ac:dyDescent="0.35">
      <c r="B51" s="63">
        <v>22</v>
      </c>
      <c r="C51" s="29" t="s">
        <v>31</v>
      </c>
      <c r="D51" s="64"/>
      <c r="E51" s="65"/>
      <c r="F51" s="31" t="s">
        <v>55</v>
      </c>
      <c r="G51" s="32">
        <f>SUM(G52)</f>
        <v>3084</v>
      </c>
      <c r="H51" s="33"/>
      <c r="I51" s="32"/>
      <c r="J51" s="33">
        <f>SUM(J52)</f>
        <v>3230</v>
      </c>
      <c r="K51" s="32"/>
      <c r="L51" s="33"/>
      <c r="M51" s="66">
        <f>SUM(G51:J51)</f>
        <v>6314</v>
      </c>
      <c r="N51" s="68"/>
      <c r="O51" s="75"/>
    </row>
    <row r="52" spans="2:15" ht="15" thickBot="1" x14ac:dyDescent="0.35">
      <c r="B52" s="78"/>
      <c r="C52" s="79"/>
      <c r="D52" s="70" t="s">
        <v>51</v>
      </c>
      <c r="E52" s="80"/>
      <c r="F52" s="81" t="s">
        <v>56</v>
      </c>
      <c r="G52" s="82">
        <v>3084</v>
      </c>
      <c r="H52" s="83"/>
      <c r="I52" s="84"/>
      <c r="J52" s="83">
        <v>3230</v>
      </c>
      <c r="K52" s="84"/>
      <c r="L52" s="85"/>
      <c r="M52" s="86">
        <f>SUM(G52:J52)</f>
        <v>6314</v>
      </c>
      <c r="N52" s="75">
        <v>623</v>
      </c>
      <c r="O52" s="75">
        <f t="shared" si="5"/>
        <v>6937</v>
      </c>
    </row>
    <row r="53" spans="2:15" ht="15" thickBot="1" x14ac:dyDescent="0.35">
      <c r="B53" s="63">
        <v>22</v>
      </c>
      <c r="C53" s="29" t="s">
        <v>40</v>
      </c>
      <c r="D53" s="64"/>
      <c r="E53" s="65"/>
      <c r="F53" s="31" t="s">
        <v>29</v>
      </c>
      <c r="G53" s="32">
        <f>SUM(G54)</f>
        <v>5100</v>
      </c>
      <c r="H53" s="33"/>
      <c r="I53" s="32"/>
      <c r="J53" s="33"/>
      <c r="K53" s="32"/>
      <c r="L53" s="33"/>
      <c r="M53" s="66">
        <f>SUM(G53)</f>
        <v>5100</v>
      </c>
      <c r="N53" s="68"/>
      <c r="O53" s="75"/>
    </row>
    <row r="54" spans="2:15" ht="15" thickBot="1" x14ac:dyDescent="0.35">
      <c r="B54" s="78"/>
      <c r="C54" s="79"/>
      <c r="D54" s="70" t="s">
        <v>37</v>
      </c>
      <c r="E54" s="80"/>
      <c r="F54" s="81" t="s">
        <v>41</v>
      </c>
      <c r="G54" s="82">
        <v>5100</v>
      </c>
      <c r="H54" s="83"/>
      <c r="I54" s="84"/>
      <c r="J54" s="85"/>
      <c r="K54" s="84"/>
      <c r="L54" s="85"/>
      <c r="M54" s="86">
        <f>SUM(G54)</f>
        <v>5100</v>
      </c>
      <c r="N54" s="75">
        <v>-5016</v>
      </c>
      <c r="O54" s="75">
        <f t="shared" si="5"/>
        <v>84</v>
      </c>
    </row>
    <row r="55" spans="2:15" ht="15" thickBot="1" x14ac:dyDescent="0.35">
      <c r="B55" s="63">
        <v>24</v>
      </c>
      <c r="C55" s="29" t="s">
        <v>23</v>
      </c>
      <c r="D55" s="64"/>
      <c r="E55" s="65"/>
      <c r="F55" s="31" t="s">
        <v>26</v>
      </c>
      <c r="G55" s="32"/>
      <c r="H55" s="33"/>
      <c r="I55" s="32"/>
      <c r="J55" s="33">
        <f>SUM(J56)</f>
        <v>22000</v>
      </c>
      <c r="K55" s="32"/>
      <c r="L55" s="33"/>
      <c r="M55" s="66">
        <f>SUM(J55)</f>
        <v>22000</v>
      </c>
      <c r="N55" s="68"/>
      <c r="O55" s="75"/>
    </row>
    <row r="56" spans="2:15" ht="15" thickBot="1" x14ac:dyDescent="0.35">
      <c r="B56" s="87"/>
      <c r="C56" s="88"/>
      <c r="D56" s="77" t="s">
        <v>51</v>
      </c>
      <c r="E56" s="89"/>
      <c r="F56" s="90" t="s">
        <v>52</v>
      </c>
      <c r="G56" s="39"/>
      <c r="H56" s="76"/>
      <c r="I56" s="41"/>
      <c r="J56" s="76">
        <v>22000</v>
      </c>
      <c r="K56" s="41"/>
      <c r="L56" s="40"/>
      <c r="M56" s="73">
        <f>SUM(J56)</f>
        <v>22000</v>
      </c>
      <c r="N56" s="75">
        <v>12805</v>
      </c>
      <c r="O56" s="75">
        <f t="shared" si="5"/>
        <v>34805</v>
      </c>
    </row>
    <row r="57" spans="2:15" ht="15" thickBot="1" x14ac:dyDescent="0.35">
      <c r="B57" s="63">
        <v>24</v>
      </c>
      <c r="C57" s="29" t="s">
        <v>13</v>
      </c>
      <c r="D57" s="64"/>
      <c r="E57" s="65"/>
      <c r="F57" s="31" t="s">
        <v>32</v>
      </c>
      <c r="G57" s="32"/>
      <c r="H57" s="33">
        <f>SUM(H58:H59)</f>
        <v>50000</v>
      </c>
      <c r="I57" s="32"/>
      <c r="J57" s="33"/>
      <c r="K57" s="32"/>
      <c r="L57" s="33"/>
      <c r="M57" s="66">
        <f>SUM(H57)</f>
        <v>50000</v>
      </c>
      <c r="N57" s="68"/>
      <c r="O57" s="75"/>
    </row>
    <row r="58" spans="2:15" ht="15" thickBot="1" x14ac:dyDescent="0.35">
      <c r="B58" s="87"/>
      <c r="C58" s="88"/>
      <c r="D58" s="77" t="s">
        <v>53</v>
      </c>
      <c r="E58" s="89" t="s">
        <v>25</v>
      </c>
      <c r="F58" s="90" t="s">
        <v>54</v>
      </c>
      <c r="G58" s="39"/>
      <c r="H58" s="76">
        <v>40000</v>
      </c>
      <c r="I58" s="41"/>
      <c r="J58" s="76"/>
      <c r="K58" s="41"/>
      <c r="L58" s="40"/>
      <c r="M58" s="73">
        <f>SUM(H58)</f>
        <v>40000</v>
      </c>
      <c r="N58" s="75">
        <v>380081</v>
      </c>
      <c r="O58" s="75">
        <f t="shared" si="5"/>
        <v>420081</v>
      </c>
    </row>
    <row r="59" spans="2:15" ht="15" thickBot="1" x14ac:dyDescent="0.35">
      <c r="B59" s="87"/>
      <c r="C59" s="88"/>
      <c r="D59" s="77" t="s">
        <v>53</v>
      </c>
      <c r="E59" s="89" t="s">
        <v>8</v>
      </c>
      <c r="F59" s="90" t="s">
        <v>80</v>
      </c>
      <c r="G59" s="39"/>
      <c r="H59" s="76">
        <v>10000</v>
      </c>
      <c r="I59" s="41"/>
      <c r="J59" s="76"/>
      <c r="K59" s="41"/>
      <c r="L59" s="40"/>
      <c r="M59" s="73">
        <f>SUM(H59)</f>
        <v>10000</v>
      </c>
      <c r="N59" s="75">
        <v>112149</v>
      </c>
      <c r="O59" s="75">
        <f t="shared" ref="O59" si="7">SUM(N59+M59)</f>
        <v>122149</v>
      </c>
    </row>
    <row r="60" spans="2:15" ht="15" thickBot="1" x14ac:dyDescent="0.35">
      <c r="B60" s="63">
        <v>29</v>
      </c>
      <c r="C60" s="29"/>
      <c r="D60" s="64"/>
      <c r="E60" s="65"/>
      <c r="F60" s="31" t="s">
        <v>79</v>
      </c>
      <c r="G60" s="32">
        <f>SUM(G61)</f>
        <v>12000</v>
      </c>
      <c r="H60" s="33"/>
      <c r="I60" s="32"/>
      <c r="J60" s="33"/>
      <c r="K60" s="32"/>
      <c r="L60" s="33"/>
      <c r="M60" s="66">
        <f>SUM(G60)</f>
        <v>12000</v>
      </c>
      <c r="N60" s="68"/>
      <c r="O60" s="75"/>
    </row>
    <row r="61" spans="2:15" ht="15" thickBot="1" x14ac:dyDescent="0.35">
      <c r="B61" s="87"/>
      <c r="C61" s="88" t="s">
        <v>71</v>
      </c>
      <c r="D61" s="77"/>
      <c r="E61" s="89"/>
      <c r="F61" s="90" t="s">
        <v>72</v>
      </c>
      <c r="G61" s="39">
        <v>12000</v>
      </c>
      <c r="H61" s="76"/>
      <c r="I61" s="41"/>
      <c r="J61" s="76"/>
      <c r="K61" s="41"/>
      <c r="L61" s="40"/>
      <c r="M61" s="73">
        <f>SUM(G61)</f>
        <v>12000</v>
      </c>
      <c r="N61" s="75">
        <v>0</v>
      </c>
      <c r="O61" s="75">
        <f t="shared" si="5"/>
        <v>12000</v>
      </c>
    </row>
    <row r="62" spans="2:15" ht="15" thickBot="1" x14ac:dyDescent="0.35">
      <c r="B62" s="63">
        <v>31</v>
      </c>
      <c r="C62" s="29" t="s">
        <v>24</v>
      </c>
      <c r="D62" s="64"/>
      <c r="E62" s="65"/>
      <c r="F62" s="31" t="s">
        <v>57</v>
      </c>
      <c r="G62" s="32"/>
      <c r="H62" s="33">
        <f>SUM(H63)</f>
        <v>6791605</v>
      </c>
      <c r="I62" s="32"/>
      <c r="J62" s="33"/>
      <c r="K62" s="32"/>
      <c r="L62" s="33"/>
      <c r="M62" s="66">
        <f>SUM(H62)</f>
        <v>6791605</v>
      </c>
      <c r="N62" s="68"/>
      <c r="O62" s="75"/>
    </row>
    <row r="63" spans="2:15" ht="15" thickBot="1" x14ac:dyDescent="0.35">
      <c r="B63" s="87"/>
      <c r="C63" s="88"/>
      <c r="D63" s="77" t="s">
        <v>27</v>
      </c>
      <c r="E63" s="89" t="s">
        <v>58</v>
      </c>
      <c r="F63" s="44" t="s">
        <v>59</v>
      </c>
      <c r="G63" s="39"/>
      <c r="H63" s="76">
        <f>SUM(G21)</f>
        <v>6791605</v>
      </c>
      <c r="I63" s="41"/>
      <c r="J63" s="76"/>
      <c r="K63" s="41"/>
      <c r="L63" s="40"/>
      <c r="M63" s="73">
        <f>SUM(H63)</f>
        <v>6791605</v>
      </c>
      <c r="N63" s="94">
        <v>2412412</v>
      </c>
      <c r="O63" s="75">
        <f t="shared" si="5"/>
        <v>9204017</v>
      </c>
    </row>
    <row r="64" spans="2:15" ht="15" thickBot="1" x14ac:dyDescent="0.35">
      <c r="B64" s="47"/>
      <c r="C64" s="48"/>
      <c r="D64" s="48"/>
      <c r="E64" s="48"/>
      <c r="F64" s="93"/>
      <c r="G64" s="49">
        <f>SUM(G46+G49+G51+G53+G55+G57+G59+G60+G62)</f>
        <v>30684</v>
      </c>
      <c r="H64" s="49">
        <f>SUM(H46+H51+H53+H55+H57+H59+H62)</f>
        <v>6851605</v>
      </c>
      <c r="I64" s="49"/>
      <c r="J64" s="49">
        <f>SUM(J46+J51+J53+J55+J57+J59+J62)</f>
        <v>32430</v>
      </c>
      <c r="K64" s="49"/>
      <c r="L64" s="49"/>
      <c r="M64" s="49">
        <f>SUM(M46+M49+M51+M53+M55+M57+M60+M62)</f>
        <v>6904719</v>
      </c>
      <c r="N64" s="50">
        <f>SUM(M22+M41-M64)</f>
        <v>0</v>
      </c>
      <c r="O64" s="3"/>
    </row>
    <row r="65" spans="14:14" x14ac:dyDescent="0.3">
      <c r="N65" s="2"/>
    </row>
  </sheetData>
  <mergeCells count="25">
    <mergeCell ref="B64:F64"/>
    <mergeCell ref="F43:J43"/>
    <mergeCell ref="B44:B45"/>
    <mergeCell ref="C44:C45"/>
    <mergeCell ref="D44:D45"/>
    <mergeCell ref="E44:E45"/>
    <mergeCell ref="F44:F45"/>
    <mergeCell ref="G44:M44"/>
    <mergeCell ref="B22:F22"/>
    <mergeCell ref="F2:J2"/>
    <mergeCell ref="F3:J3"/>
    <mergeCell ref="B7:B8"/>
    <mergeCell ref="C7:C8"/>
    <mergeCell ref="F7:F8"/>
    <mergeCell ref="G7:M7"/>
    <mergeCell ref="D7:D8"/>
    <mergeCell ref="E7:E8"/>
    <mergeCell ref="B41:F41"/>
    <mergeCell ref="F24:J24"/>
    <mergeCell ref="B25:B26"/>
    <mergeCell ref="C25:C26"/>
    <mergeCell ref="D25:D26"/>
    <mergeCell ref="E25:E26"/>
    <mergeCell ref="F25:F26"/>
    <mergeCell ref="G25:M25"/>
  </mergeCells>
  <pageMargins left="1.4960629921259843" right="0.70866141732283472" top="0" bottom="0" header="0" footer="0"/>
  <pageSetup paperSize="345" orientation="landscape" r:id="rId1"/>
  <ignoredErrors>
    <ignoredError sqref="G9 M9 M16:M19 G46 J46 G53 J55 G51 J51 M21 H62:H63 G27 G31 H35 H38 G33 M27:M40 G20 G13 M51:M63 H57 G60 G11 M46:M48 G49 M49:M50" unlockedFormula="1"/>
    <ignoredError sqref="B9:C9 D10:E10 C38 B15:C15 D16:E16 D17:E17 D18:D19 D29 B20:C20 D21 C28:D28 C46:D47 C53 D54 C55 D56 C57 D58:E58 C51:D52 C62:E63 C27:D27 C31 C35 D36:E36 D37 D39:E39 D40 D30 C61 C33 D34 C48:D48 D32 B13:C13 D14 D59:E59 B11 C12 C49 D50" numberStoredAsText="1"/>
    <ignoredError sqref="M20 M12:M15 M10:M11" formula="1" unlockedFormula="1"/>
    <ignoredError sqref="G15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2023-06-08T18:36:56Z</cp:lastPrinted>
  <dcterms:created xsi:type="dcterms:W3CDTF">2018-06-04T19:42:19Z</dcterms:created>
  <dcterms:modified xsi:type="dcterms:W3CDTF">2023-06-08T18:37:04Z</dcterms:modified>
</cp:coreProperties>
</file>