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45E9082-6B20-4781-97F4-D5FB04D6DA30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GASTOS" sheetId="10" r:id="rId1"/>
    <sheet name="ING" sheetId="12" r:id="rId2"/>
  </sheets>
  <definedNames>
    <definedName name="_xlnm.Print_Area" localSheetId="0">GASTOS!$L$2:$U$105</definedName>
    <definedName name="_xlnm.Print_Area" localSheetId="1">ING!$A$1:$C$57</definedName>
  </definedNames>
  <calcPr calcId="191029"/>
</workbook>
</file>

<file path=xl/calcChain.xml><?xml version="1.0" encoding="utf-8"?>
<calcChain xmlns="http://schemas.openxmlformats.org/spreadsheetml/2006/main">
  <c r="O37" i="10" l="1"/>
  <c r="N37" i="10"/>
  <c r="O38" i="10"/>
  <c r="N38" i="10"/>
  <c r="F4" i="10" l="1"/>
  <c r="H4" i="10"/>
  <c r="J101" i="10"/>
  <c r="Q105" i="10"/>
  <c r="S105" i="10"/>
  <c r="P92" i="10"/>
  <c r="P97" i="10"/>
  <c r="O97" i="10"/>
  <c r="O103" i="10"/>
  <c r="U103" i="10" s="1"/>
  <c r="V103" i="10" s="1"/>
  <c r="P101" i="10"/>
  <c r="U101" i="10" s="1"/>
  <c r="V101" i="10" s="1"/>
  <c r="P99" i="10"/>
  <c r="U99" i="10" s="1"/>
  <c r="V99" i="10" s="1"/>
  <c r="O93" i="10"/>
  <c r="O88" i="10"/>
  <c r="O90" i="10"/>
  <c r="R61" i="10"/>
  <c r="S61" i="10"/>
  <c r="T61" i="10"/>
  <c r="O85" i="10"/>
  <c r="O73" i="10" s="1"/>
  <c r="U73" i="10" s="1"/>
  <c r="O81" i="10"/>
  <c r="U81" i="10" s="1"/>
  <c r="V81" i="10" s="1"/>
  <c r="O79" i="10"/>
  <c r="O76" i="10"/>
  <c r="O74" i="10"/>
  <c r="P62" i="10"/>
  <c r="P61" i="10" s="1"/>
  <c r="R62" i="10"/>
  <c r="S62" i="10"/>
  <c r="T62" i="10"/>
  <c r="O62" i="10"/>
  <c r="P68" i="10"/>
  <c r="U68" i="10"/>
  <c r="V68" i="10" s="1"/>
  <c r="S68" i="10"/>
  <c r="T68" i="10"/>
  <c r="O57" i="10"/>
  <c r="O58" i="10"/>
  <c r="T52" i="10"/>
  <c r="U52" i="10" s="1"/>
  <c r="V52" i="10" s="1"/>
  <c r="O52" i="10"/>
  <c r="T48" i="10"/>
  <c r="O48" i="10"/>
  <c r="U48" i="10" s="1"/>
  <c r="O46" i="10"/>
  <c r="O43" i="10"/>
  <c r="P37" i="10"/>
  <c r="Q37" i="10"/>
  <c r="R37" i="10"/>
  <c r="T37" i="10"/>
  <c r="U34" i="10"/>
  <c r="T34" i="10"/>
  <c r="O34" i="10"/>
  <c r="O29" i="10"/>
  <c r="U29" i="10" s="1"/>
  <c r="U22" i="10"/>
  <c r="O22" i="10"/>
  <c r="R15" i="10"/>
  <c r="T15" i="10"/>
  <c r="O15" i="10"/>
  <c r="O11" i="10"/>
  <c r="R7" i="10"/>
  <c r="O7" i="10"/>
  <c r="Q5" i="10"/>
  <c r="R5" i="10"/>
  <c r="T5" i="10"/>
  <c r="U5" i="10" s="1"/>
  <c r="O12" i="10"/>
  <c r="V12" i="10"/>
  <c r="V32" i="10"/>
  <c r="V71" i="10"/>
  <c r="V72" i="10"/>
  <c r="V74" i="10"/>
  <c r="V75" i="10"/>
  <c r="V80" i="10"/>
  <c r="V82" i="10"/>
  <c r="V84" i="10"/>
  <c r="V91" i="10"/>
  <c r="V100" i="10"/>
  <c r="V106" i="10"/>
  <c r="U6" i="10"/>
  <c r="V6" i="10" s="1"/>
  <c r="U8" i="10"/>
  <c r="V8" i="10" s="1"/>
  <c r="U9" i="10"/>
  <c r="V9" i="10" s="1"/>
  <c r="U10" i="10"/>
  <c r="V10" i="10" s="1"/>
  <c r="U12" i="10"/>
  <c r="U13" i="10"/>
  <c r="V13" i="10" s="1"/>
  <c r="U14" i="10"/>
  <c r="V14" i="10" s="1"/>
  <c r="U16" i="10"/>
  <c r="V16" i="10" s="1"/>
  <c r="U17" i="10"/>
  <c r="V17" i="10" s="1"/>
  <c r="U18" i="10"/>
  <c r="V18" i="10" s="1"/>
  <c r="U19" i="10"/>
  <c r="V19" i="10" s="1"/>
  <c r="U20" i="10"/>
  <c r="V20" i="10" s="1"/>
  <c r="U21" i="10"/>
  <c r="V21" i="10" s="1"/>
  <c r="U23" i="10"/>
  <c r="V23" i="10" s="1"/>
  <c r="U24" i="10"/>
  <c r="V24" i="10" s="1"/>
  <c r="U25" i="10"/>
  <c r="V25" i="10" s="1"/>
  <c r="U26" i="10"/>
  <c r="V26" i="10" s="1"/>
  <c r="U27" i="10"/>
  <c r="V27" i="10" s="1"/>
  <c r="U28" i="10"/>
  <c r="V28" i="10" s="1"/>
  <c r="U30" i="10"/>
  <c r="V30" i="10" s="1"/>
  <c r="U31" i="10"/>
  <c r="V31" i="10" s="1"/>
  <c r="U32" i="10"/>
  <c r="U33" i="10"/>
  <c r="V33" i="10" s="1"/>
  <c r="U35" i="10"/>
  <c r="V35" i="10" s="1"/>
  <c r="U36" i="10"/>
  <c r="V36" i="10" s="1"/>
  <c r="U37" i="10"/>
  <c r="V37" i="10" s="1"/>
  <c r="U38" i="10"/>
  <c r="V38" i="10" s="1"/>
  <c r="U39" i="10"/>
  <c r="V39" i="10" s="1"/>
  <c r="U40" i="10"/>
  <c r="V40" i="10" s="1"/>
  <c r="U41" i="10"/>
  <c r="V41" i="10" s="1"/>
  <c r="U42" i="10"/>
  <c r="V42" i="10" s="1"/>
  <c r="U43" i="10"/>
  <c r="U44" i="10"/>
  <c r="V44" i="10" s="1"/>
  <c r="U45" i="10"/>
  <c r="V45" i="10" s="1"/>
  <c r="U46" i="10"/>
  <c r="V46" i="10" s="1"/>
  <c r="U47" i="10"/>
  <c r="V47" i="10" s="1"/>
  <c r="U49" i="10"/>
  <c r="V49" i="10" s="1"/>
  <c r="U50" i="10"/>
  <c r="V50" i="10" s="1"/>
  <c r="U51" i="10"/>
  <c r="V51" i="10" s="1"/>
  <c r="U53" i="10"/>
  <c r="V53" i="10" s="1"/>
  <c r="U54" i="10"/>
  <c r="V54" i="10" s="1"/>
  <c r="U55" i="10"/>
  <c r="V55" i="10" s="1"/>
  <c r="U56" i="10"/>
  <c r="V56" i="10" s="1"/>
  <c r="U57" i="10"/>
  <c r="V57" i="10" s="1"/>
  <c r="U58" i="10"/>
  <c r="V58" i="10" s="1"/>
  <c r="U59" i="10"/>
  <c r="V59" i="10" s="1"/>
  <c r="U60" i="10"/>
  <c r="V60" i="10" s="1"/>
  <c r="U63" i="10"/>
  <c r="V63" i="10" s="1"/>
  <c r="U64" i="10"/>
  <c r="V64" i="10" s="1"/>
  <c r="U65" i="10"/>
  <c r="V65" i="10" s="1"/>
  <c r="U66" i="10"/>
  <c r="V66" i="10" s="1"/>
  <c r="U67" i="10"/>
  <c r="V67" i="10" s="1"/>
  <c r="U69" i="10"/>
  <c r="V69" i="10" s="1"/>
  <c r="U70" i="10"/>
  <c r="V70" i="10" s="1"/>
  <c r="U71" i="10"/>
  <c r="U72" i="10"/>
  <c r="U74" i="10"/>
  <c r="U75" i="10"/>
  <c r="U76" i="10"/>
  <c r="V76" i="10" s="1"/>
  <c r="U77" i="10"/>
  <c r="V77" i="10" s="1"/>
  <c r="U78" i="10"/>
  <c r="V78" i="10" s="1"/>
  <c r="U79" i="10"/>
  <c r="V79" i="10" s="1"/>
  <c r="U80" i="10"/>
  <c r="U82" i="10"/>
  <c r="U83" i="10"/>
  <c r="V83" i="10" s="1"/>
  <c r="U84" i="10"/>
  <c r="U86" i="10"/>
  <c r="V86" i="10" s="1"/>
  <c r="U87" i="10"/>
  <c r="V87" i="10" s="1"/>
  <c r="U88" i="10"/>
  <c r="V88" i="10" s="1"/>
  <c r="U89" i="10"/>
  <c r="V89" i="10" s="1"/>
  <c r="U90" i="10"/>
  <c r="V90" i="10" s="1"/>
  <c r="U91" i="10"/>
  <c r="V95" i="10"/>
  <c r="V96" i="10"/>
  <c r="U98" i="10"/>
  <c r="V98" i="10" s="1"/>
  <c r="U100" i="10"/>
  <c r="U102" i="10"/>
  <c r="V102" i="10" s="1"/>
  <c r="U104" i="10"/>
  <c r="V104" i="10" s="1"/>
  <c r="U85" i="10" l="1"/>
  <c r="O61" i="10"/>
  <c r="U61" i="10" s="1"/>
  <c r="U62" i="10"/>
  <c r="U97" i="10"/>
  <c r="O92" i="10"/>
  <c r="U93" i="10"/>
  <c r="U92" i="10"/>
  <c r="U15" i="10"/>
  <c r="T4" i="10"/>
  <c r="R4" i="10"/>
  <c r="Q4" i="10"/>
  <c r="P4" i="10"/>
  <c r="O4" i="10"/>
  <c r="U11" i="10"/>
  <c r="U7" i="10"/>
  <c r="D96" i="10"/>
  <c r="F5" i="10"/>
  <c r="E5" i="10"/>
  <c r="E96" i="10"/>
  <c r="F96" i="10"/>
  <c r="I96" i="10"/>
  <c r="I5" i="10" s="1"/>
  <c r="D98" i="10"/>
  <c r="D99" i="10"/>
  <c r="D100" i="10"/>
  <c r="D97" i="10"/>
  <c r="J97" i="10" s="1"/>
  <c r="D92" i="10"/>
  <c r="D93" i="10"/>
  <c r="J93" i="10" s="1"/>
  <c r="D94" i="10"/>
  <c r="J94" i="10" s="1"/>
  <c r="D95" i="10"/>
  <c r="J95" i="10" s="1"/>
  <c r="D91" i="10"/>
  <c r="J9" i="10"/>
  <c r="J10" i="10"/>
  <c r="J11" i="10"/>
  <c r="J12" i="10"/>
  <c r="J19" i="10"/>
  <c r="J20" i="10"/>
  <c r="J23" i="10"/>
  <c r="J26" i="10"/>
  <c r="J27" i="10"/>
  <c r="J28" i="10"/>
  <c r="J29" i="10"/>
  <c r="J30" i="10"/>
  <c r="J31" i="10"/>
  <c r="J32" i="10"/>
  <c r="J34" i="10"/>
  <c r="J39" i="10"/>
  <c r="J40" i="10"/>
  <c r="J41" i="10"/>
  <c r="J42" i="10"/>
  <c r="J44" i="10"/>
  <c r="J45" i="10"/>
  <c r="J46" i="10"/>
  <c r="J47" i="10"/>
  <c r="J50" i="10"/>
  <c r="J54" i="10"/>
  <c r="J55" i="10"/>
  <c r="J56" i="10"/>
  <c r="J59" i="10"/>
  <c r="J60" i="10"/>
  <c r="J64" i="10"/>
  <c r="J65" i="10"/>
  <c r="J66" i="10"/>
  <c r="J67" i="10"/>
  <c r="J70" i="10"/>
  <c r="J74" i="10"/>
  <c r="J76" i="10"/>
  <c r="J77" i="10"/>
  <c r="J78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8" i="10"/>
  <c r="J99" i="10"/>
  <c r="J100" i="10"/>
  <c r="D8" i="10"/>
  <c r="J8" i="10" s="1"/>
  <c r="D9" i="10"/>
  <c r="D10" i="10"/>
  <c r="D11" i="10"/>
  <c r="D12" i="10"/>
  <c r="D14" i="10"/>
  <c r="J14" i="10" s="1"/>
  <c r="D16" i="10"/>
  <c r="J16" i="10" s="1"/>
  <c r="D18" i="10"/>
  <c r="J18" i="10" s="1"/>
  <c r="D19" i="10"/>
  <c r="D20" i="10"/>
  <c r="D22" i="10"/>
  <c r="J22" i="10" s="1"/>
  <c r="D23" i="10"/>
  <c r="D24" i="10"/>
  <c r="J24" i="10" s="1"/>
  <c r="D25" i="10"/>
  <c r="J25" i="10" s="1"/>
  <c r="D26" i="10"/>
  <c r="D27" i="10"/>
  <c r="D28" i="10"/>
  <c r="D29" i="10"/>
  <c r="D30" i="10"/>
  <c r="D31" i="10"/>
  <c r="D32" i="10"/>
  <c r="D34" i="10"/>
  <c r="D35" i="10"/>
  <c r="J35" i="10" s="1"/>
  <c r="D38" i="10"/>
  <c r="J38" i="10" s="1"/>
  <c r="D39" i="10"/>
  <c r="D40" i="10"/>
  <c r="D41" i="10"/>
  <c r="D42" i="10"/>
  <c r="D44" i="10"/>
  <c r="D45" i="10"/>
  <c r="D46" i="10"/>
  <c r="D47" i="10"/>
  <c r="D49" i="10"/>
  <c r="J49" i="10" s="1"/>
  <c r="D50" i="10"/>
  <c r="D53" i="10"/>
  <c r="J53" i="10" s="1"/>
  <c r="D54" i="10"/>
  <c r="D55" i="10"/>
  <c r="D56" i="10"/>
  <c r="D58" i="10"/>
  <c r="J58" i="10" s="1"/>
  <c r="D59" i="10"/>
  <c r="D60" i="10"/>
  <c r="D62" i="10"/>
  <c r="J62" i="10" s="1"/>
  <c r="D64" i="10"/>
  <c r="D65" i="10"/>
  <c r="D66" i="10"/>
  <c r="D67" i="10"/>
  <c r="D69" i="10"/>
  <c r="J69" i="10" s="1"/>
  <c r="D70" i="10"/>
  <c r="D72" i="10"/>
  <c r="J72" i="10" s="1"/>
  <c r="D74" i="10"/>
  <c r="D75" i="10"/>
  <c r="J75" i="10" s="1"/>
  <c r="D76" i="10"/>
  <c r="D77" i="10"/>
  <c r="D78" i="10"/>
  <c r="D80" i="10"/>
  <c r="J80" i="10" s="1"/>
  <c r="D81" i="10"/>
  <c r="D82" i="10"/>
  <c r="D83" i="10"/>
  <c r="D84" i="10"/>
  <c r="D85" i="10"/>
  <c r="D86" i="10"/>
  <c r="D87" i="10"/>
  <c r="D88" i="10"/>
  <c r="D89" i="10"/>
  <c r="D90" i="10"/>
  <c r="O105" i="10" l="1"/>
  <c r="E4" i="10"/>
  <c r="P105" i="10"/>
  <c r="U105" i="10" s="1"/>
  <c r="G4" i="10"/>
  <c r="R105" i="10"/>
  <c r="T105" i="10"/>
  <c r="I4" i="10"/>
  <c r="U4" i="10"/>
  <c r="J96" i="10"/>
  <c r="C77" i="10" l="1"/>
  <c r="C11" i="12"/>
  <c r="C26" i="12"/>
  <c r="C54" i="10" l="1"/>
  <c r="C37" i="10"/>
  <c r="D37" i="10" s="1"/>
  <c r="J37" i="10" s="1"/>
  <c r="C8" i="12" l="1"/>
  <c r="C33" i="12"/>
  <c r="C40" i="12"/>
  <c r="C55" i="12"/>
  <c r="C54" i="12" s="1"/>
  <c r="C50" i="12"/>
  <c r="C48" i="12"/>
  <c r="C45" i="12"/>
  <c r="C43" i="12"/>
  <c r="C29" i="12"/>
  <c r="C23" i="12"/>
  <c r="C17" i="12"/>
  <c r="C16" i="12" s="1"/>
  <c r="C6" i="12"/>
  <c r="C5" i="12" s="1"/>
  <c r="C28" i="12" l="1"/>
  <c r="C25" i="12" s="1"/>
  <c r="C4" i="12"/>
  <c r="C53" i="12"/>
  <c r="C44" i="10"/>
  <c r="C88" i="10"/>
  <c r="C84" i="10"/>
  <c r="C79" i="10"/>
  <c r="D79" i="10" s="1"/>
  <c r="J79" i="10" s="1"/>
  <c r="C76" i="10"/>
  <c r="C73" i="10"/>
  <c r="D73" i="10" s="1"/>
  <c r="J73" i="10" s="1"/>
  <c r="C71" i="10"/>
  <c r="D71" i="10" s="1"/>
  <c r="J71" i="10" s="1"/>
  <c r="C68" i="10"/>
  <c r="D68" i="10" s="1"/>
  <c r="J68" i="10" s="1"/>
  <c r="C63" i="10"/>
  <c r="D63" i="10" s="1"/>
  <c r="J63" i="10" s="1"/>
  <c r="C61" i="10"/>
  <c r="D61" i="10" s="1"/>
  <c r="J61" i="10" s="1"/>
  <c r="C59" i="10"/>
  <c r="C57" i="10"/>
  <c r="D57" i="10" s="1"/>
  <c r="J57" i="10" s="1"/>
  <c r="C93" i="10"/>
  <c r="C91" i="10" s="1"/>
  <c r="C97" i="10"/>
  <c r="C96" i="10" s="1"/>
  <c r="C48" i="10"/>
  <c r="C39" i="10"/>
  <c r="C36" i="10"/>
  <c r="D36" i="10" s="1"/>
  <c r="J36" i="10" s="1"/>
  <c r="C33" i="10"/>
  <c r="D33" i="10" s="1"/>
  <c r="J33" i="10" s="1"/>
  <c r="C28" i="10"/>
  <c r="C26" i="10"/>
  <c r="C21" i="10"/>
  <c r="D21" i="10" s="1"/>
  <c r="J21" i="10" s="1"/>
  <c r="C19" i="10"/>
  <c r="C17" i="10"/>
  <c r="D17" i="10" s="1"/>
  <c r="J17" i="10" s="1"/>
  <c r="C15" i="10"/>
  <c r="D15" i="10" s="1"/>
  <c r="J15" i="10" s="1"/>
  <c r="C13" i="10"/>
  <c r="D13" i="10" s="1"/>
  <c r="J13" i="10" s="1"/>
  <c r="C11" i="10"/>
  <c r="C9" i="10"/>
  <c r="N101" i="10"/>
  <c r="N99" i="10"/>
  <c r="N97" i="10" s="1"/>
  <c r="V97" i="10" s="1"/>
  <c r="N94" i="10"/>
  <c r="N85" i="10"/>
  <c r="V85" i="10" s="1"/>
  <c r="N81" i="10"/>
  <c r="N79" i="10"/>
  <c r="N76" i="10"/>
  <c r="N74" i="10"/>
  <c r="N68" i="10"/>
  <c r="N62" i="10" s="1"/>
  <c r="V62" i="10" s="1"/>
  <c r="N12" i="10"/>
  <c r="N11" i="10" s="1"/>
  <c r="V11" i="10" s="1"/>
  <c r="N103" i="10"/>
  <c r="N90" i="10"/>
  <c r="N88" i="10" s="1"/>
  <c r="N58" i="10"/>
  <c r="N57" i="10" s="1"/>
  <c r="N52" i="10"/>
  <c r="N48" i="10"/>
  <c r="V48" i="10" s="1"/>
  <c r="N46" i="10"/>
  <c r="N43" i="10"/>
  <c r="V43" i="10" s="1"/>
  <c r="N34" i="10"/>
  <c r="V34" i="10" s="1"/>
  <c r="N29" i="10"/>
  <c r="V29" i="10" s="1"/>
  <c r="N22" i="10"/>
  <c r="V22" i="10" s="1"/>
  <c r="N15" i="10"/>
  <c r="V15" i="10" s="1"/>
  <c r="N7" i="10"/>
  <c r="V7" i="10" s="1"/>
  <c r="N5" i="10"/>
  <c r="C3" i="12" l="1"/>
  <c r="N93" i="10"/>
  <c r="V93" i="10" s="1"/>
  <c r="V94" i="10"/>
  <c r="C43" i="10"/>
  <c r="D43" i="10" s="1"/>
  <c r="J43" i="10" s="1"/>
  <c r="D48" i="10"/>
  <c r="J48" i="10" s="1"/>
  <c r="C52" i="10"/>
  <c r="D52" i="10" s="1"/>
  <c r="J52" i="10" s="1"/>
  <c r="C7" i="10"/>
  <c r="N92" i="10"/>
  <c r="N73" i="10"/>
  <c r="N4" i="10"/>
  <c r="V92" i="10" l="1"/>
  <c r="N61" i="10"/>
  <c r="V61" i="10" s="1"/>
  <c r="V73" i="10"/>
  <c r="C6" i="10"/>
  <c r="D6" i="10" s="1"/>
  <c r="D7" i="10"/>
  <c r="J7" i="10" s="1"/>
  <c r="C51" i="10"/>
  <c r="D51" i="10" s="1"/>
  <c r="J51" i="10" s="1"/>
  <c r="N105" i="10" l="1"/>
  <c r="V105" i="10" s="1"/>
  <c r="C5" i="10"/>
  <c r="C4" i="10" s="1"/>
  <c r="J6" i="10"/>
  <c r="D5" i="10"/>
  <c r="D4" i="10" l="1"/>
  <c r="J4" i="10" s="1"/>
  <c r="J5" i="10"/>
</calcChain>
</file>

<file path=xl/sharedStrings.xml><?xml version="1.0" encoding="utf-8"?>
<sst xmlns="http://schemas.openxmlformats.org/spreadsheetml/2006/main" count="537" uniqueCount="495">
  <si>
    <t>PRESUPUESTO</t>
  </si>
  <si>
    <t>C U E N T A S</t>
  </si>
  <si>
    <t>CODIGO</t>
  </si>
  <si>
    <t>DENOMINACION</t>
  </si>
  <si>
    <t>VIGENTE</t>
  </si>
  <si>
    <t>215-00-00-000-000-000</t>
  </si>
  <si>
    <t>ACREEDORES PRESUPUESTARIOS</t>
  </si>
  <si>
    <t>215-21-00-000-000-000</t>
  </si>
  <si>
    <t>GASTOS EN PERSONAL</t>
  </si>
  <si>
    <t>215-21-01-000-000-000</t>
  </si>
  <si>
    <t>PERSONAL DE PLANTA</t>
  </si>
  <si>
    <t>215-21-01-001-000-000</t>
  </si>
  <si>
    <t>SUELDOS Y SOBRESUELDOS</t>
  </si>
  <si>
    <t>215-21-01-001-001-000</t>
  </si>
  <si>
    <t>SUELDOS BASES</t>
  </si>
  <si>
    <t>215-21-01-001-002-000</t>
  </si>
  <si>
    <t>ASIGNACION DE ANTIGUEDAD</t>
  </si>
  <si>
    <t>215-21-01-001-002-002</t>
  </si>
  <si>
    <t>ASIGNACION ANTIGUEDAD.ART.97 LETRA G)LEYES N°18883, N°19180 y N°19280</t>
  </si>
  <si>
    <t>215-21-01-001-003-000</t>
  </si>
  <si>
    <t>ASIGNACION PROFESIONAL</t>
  </si>
  <si>
    <t>215-21-01-001-003-001</t>
  </si>
  <si>
    <t>ASIGNACION PROFESIONAL D.L.Nº479 DE 1974</t>
  </si>
  <si>
    <t>215-21-01-001-004-000</t>
  </si>
  <si>
    <t>ASIGACION de ZONA</t>
  </si>
  <si>
    <t>215-21-01-001-004-001</t>
  </si>
  <si>
    <t>ASIGNACION ZONA ART. 7 Y 25 D.L. N 3551</t>
  </si>
  <si>
    <t>215-21-01-001-007-000</t>
  </si>
  <si>
    <t>ASIGNACIONES D.L.Nº3551, DE 1981</t>
  </si>
  <si>
    <t>215-21-01-001-007-001</t>
  </si>
  <si>
    <t>ASIGNACION MUNICIPAL,ART.24 Y 31 D.L.Nº3.551 DE 1981</t>
  </si>
  <si>
    <t>215-21-01-001-009-000</t>
  </si>
  <si>
    <t>ASIGNACIONES ESPECIALES</t>
  </si>
  <si>
    <t>215-21-01-001-009-005</t>
  </si>
  <si>
    <t>ASIGNACION ART. 1, LEY Nº 19.529</t>
  </si>
  <si>
    <t>215-21-01-001-010-000</t>
  </si>
  <si>
    <t>ASIGNACIONES PÉRDIDA DE CAJA</t>
  </si>
  <si>
    <t>215-21-01-001-010-001</t>
  </si>
  <si>
    <t>ASIGNACION PERDIDA DE CAJA, ART.97, LETRA A)LEYNº18.883</t>
  </si>
  <si>
    <t>215-21-01-001-014-000</t>
  </si>
  <si>
    <t>ASIGNACIONES COMPENSATORIAS</t>
  </si>
  <si>
    <t>215-21-01-001-014-001</t>
  </si>
  <si>
    <t>INCREMENTO PREVISIONAL ART.2,D.L.3.501 DE 1980</t>
  </si>
  <si>
    <t>215-21-01-001-014-002</t>
  </si>
  <si>
    <t>BONIFICACION COMPENSATORIA SALUD, ART.3 LEYNº18.566</t>
  </si>
  <si>
    <t>215-21-01-001-014-003</t>
  </si>
  <si>
    <t>BONIFICACION COMPENSATORIA,ART.10LEY 18.675</t>
  </si>
  <si>
    <t>215-21-01-001-014-999</t>
  </si>
  <si>
    <t>OTRAS ASIGNACIONES COMPENSATORIAS PERS.PLANTA</t>
  </si>
  <si>
    <t>215-21-01-001-015-000</t>
  </si>
  <si>
    <t>ASIGNACIONES SUSTITUTIVAS</t>
  </si>
  <si>
    <t>215-21-01-001-015-001</t>
  </si>
  <si>
    <t>ASIGNACION UNICA ART.4, LEY Nº18.717</t>
  </si>
  <si>
    <t>215-21-01-001-019-000</t>
  </si>
  <si>
    <t>ASIGNACION DE RESPONSABILIDAD</t>
  </si>
  <si>
    <t>215-21-01-001-019-001</t>
  </si>
  <si>
    <t>ASIGNACION DE RESPONSAB.JUDIC.ART.2, LEY Nº20.008</t>
  </si>
  <si>
    <t>215-21-01-001-019-002</t>
  </si>
  <si>
    <t>ASIGNACION DE RESPONSABILIDAD DIRECTIVA</t>
  </si>
  <si>
    <t>215-21-01-001-022-000</t>
  </si>
  <si>
    <t>COMPONENTE BASE ASIGNACION DE DESEMPEÑO</t>
  </si>
  <si>
    <t>215-21-01-001-043-000</t>
  </si>
  <si>
    <t>ASIGNACION INHERENTE AL CARGO LEY Nº18.695</t>
  </si>
  <si>
    <t>OTRAS ASIGNACIONES</t>
  </si>
  <si>
    <t>215-21-01-002-000-000</t>
  </si>
  <si>
    <t>APORTES DEL EMPLEADOR</t>
  </si>
  <si>
    <t>215-21-01-002-001-000</t>
  </si>
  <si>
    <t>A SERVICIO DE BIENESTAR</t>
  </si>
  <si>
    <t>215-21-01-002-002-000</t>
  </si>
  <si>
    <t>OTRAS COTIZACIONES PREVISIONALES</t>
  </si>
  <si>
    <t>215-21-01-003-000-000</t>
  </si>
  <si>
    <t>ASIGNACIONES POR DESEMPEÑO</t>
  </si>
  <si>
    <t>215-21-01-003-001-000</t>
  </si>
  <si>
    <t>DESEMPEÑO INSTITUCIONAL</t>
  </si>
  <si>
    <t>215-21-01-003-001-001</t>
  </si>
  <si>
    <t>ASIGNACION DE MEJORAMIENTO DE LA GESTION MUNICIPAL, ART. 1, LEY N°20008</t>
  </si>
  <si>
    <t>215-21-01-004-000-000</t>
  </si>
  <si>
    <t>REMUNERARIONES VARIABLES</t>
  </si>
  <si>
    <t>215-21-01-004-005-000</t>
  </si>
  <si>
    <t>TRABAJOS EXTRAORDINARIOS</t>
  </si>
  <si>
    <t>215-21-01-004-006-000</t>
  </si>
  <si>
    <t>COMISIONES DE SERV.EN EL PAIS</t>
  </si>
  <si>
    <t>215-21-01-004-007-000</t>
  </si>
  <si>
    <t>COMISIONES DE SERV.EN EL EXT.</t>
  </si>
  <si>
    <t>215-21-01-005-000-000</t>
  </si>
  <si>
    <t>AGUINALDOS Y BONOS</t>
  </si>
  <si>
    <t>215-21-01-005-001-000</t>
  </si>
  <si>
    <t>AGUINALDOS</t>
  </si>
  <si>
    <t>215-21-01-005-001-001</t>
  </si>
  <si>
    <t>AGUINALDO DE FIESTAS PATRIAS</t>
  </si>
  <si>
    <t>215-21-01-005-001-002</t>
  </si>
  <si>
    <t>AGUINALDO DE NAVIDAD</t>
  </si>
  <si>
    <t>215-21-01-005-002-000</t>
  </si>
  <si>
    <t>BONO DE ESCOLARIDAD</t>
  </si>
  <si>
    <t>215-21-01-005-003-000</t>
  </si>
  <si>
    <t>BONOS ESPECIALES</t>
  </si>
  <si>
    <t>215-21-01-005-003-001</t>
  </si>
  <si>
    <t>BONO EXTRAORDINARIO ANUAL</t>
  </si>
  <si>
    <t>215-21-01-005-004-000</t>
  </si>
  <si>
    <t>BONIFICACION ADICIONAL AL BONO DE ESCOLARIDAD</t>
  </si>
  <si>
    <t>215-21-02-000-000-000</t>
  </si>
  <si>
    <t>PERSONAL A CONTRATA</t>
  </si>
  <si>
    <t>215-21-02-001-000-000</t>
  </si>
  <si>
    <t>215-21-02-001-001-000</t>
  </si>
  <si>
    <t>215-21-02-001-002-000</t>
  </si>
  <si>
    <t>215-21-02-001-002-002</t>
  </si>
  <si>
    <t>ASIGNACION ANTIGUEDAD ART.97 LETRA G LEY 18.883  Y LEYES N°19180 Y 19280</t>
  </si>
  <si>
    <t>215-21-02-001-003-000</t>
  </si>
  <si>
    <t>215-21-02-001-004-000</t>
  </si>
  <si>
    <t>ASIGNACION DE ZONA</t>
  </si>
  <si>
    <t>215-21-02-001-004-001</t>
  </si>
  <si>
    <t>ASIGNACION DE ZONA, ART.7 Y 25, DL. N°3551, DE 1981</t>
  </si>
  <si>
    <t>215-21-02-001-007-000</t>
  </si>
  <si>
    <t>ASIGNACIONES D.L.Nº 3.551, DE 1981</t>
  </si>
  <si>
    <t>215-21-02-001-007-001</t>
  </si>
  <si>
    <t>ASIGNACION MUNICIPAL, ART.24 Y 31 D.L.Nº3.551 DE 1981</t>
  </si>
  <si>
    <t>215-21-02-001-009-000</t>
  </si>
  <si>
    <t>215-21-02-001-009-005</t>
  </si>
  <si>
    <t>ASIGNACION ART.1, LEY Nº19.529</t>
  </si>
  <si>
    <t>215-21-02-001-013-000</t>
  </si>
  <si>
    <t>215-21-02-001-013-001</t>
  </si>
  <si>
    <t>INCREMENTO PREVISIONAL, ART.2, D.L. 3501 DE 1980</t>
  </si>
  <si>
    <t>215-21-02-001-013-002</t>
  </si>
  <si>
    <t>BONIFICACION COMPENSATORIA DE SALUD, ART.3 LEY N°18566</t>
  </si>
  <si>
    <t>215-21-02-001-013-003</t>
  </si>
  <si>
    <t>BONIFICACION COMPENSATORIA ART.10, LEYNº 18.675</t>
  </si>
  <si>
    <t>215-21-02-001-013-999</t>
  </si>
  <si>
    <t>OTRAS ASIGNACIONES COMPENSATORIAS</t>
  </si>
  <si>
    <t>215-21-02-001-014-000</t>
  </si>
  <si>
    <t>215-21-02-001-014-001</t>
  </si>
  <si>
    <t>ASIGNACION UNICA, ART.4, LEY Nº18.717</t>
  </si>
  <si>
    <t>215-21-02-001-021-000</t>
  </si>
  <si>
    <t>215-21-02-001-999-000</t>
  </si>
  <si>
    <t>215-21-02-001-999-001</t>
  </si>
  <si>
    <t>Bono compensatorio Sala Cuna</t>
  </si>
  <si>
    <t>215-21-02-002-000-000</t>
  </si>
  <si>
    <t>215-21-02-002-001-000</t>
  </si>
  <si>
    <t>A SERVICIOS BIENESTAR</t>
  </si>
  <si>
    <t>215-21-02-002-002-000</t>
  </si>
  <si>
    <t>OTRAS COTIZAC.PREVISIONALES</t>
  </si>
  <si>
    <t>215-21-02-003-000-000</t>
  </si>
  <si>
    <t>215-21-02-003-001-000</t>
  </si>
  <si>
    <t>215-21-02-003-001-001</t>
  </si>
  <si>
    <t>ASIG.MEJORAMIENTO GESTION MUNICIPAL  ART.Nº 1, LEY Nº20.008</t>
  </si>
  <si>
    <t>215-21-02-004-000-000</t>
  </si>
  <si>
    <t>REMUNERACIONES VARIABLES</t>
  </si>
  <si>
    <t>215-21-02-004-005-000</t>
  </si>
  <si>
    <t>215-21-02-004-006-000</t>
  </si>
  <si>
    <t>COMISIONES DE SERVICIOS EN EL PAIS</t>
  </si>
  <si>
    <t>215-21-02-004-007-000</t>
  </si>
  <si>
    <t>COMISIONES DE SERVICIO EN EL EXTERIOR</t>
  </si>
  <si>
    <t>215-21-02-005-000-000</t>
  </si>
  <si>
    <t>215-21-02-005-001-000</t>
  </si>
  <si>
    <t>215-21-02-005-001-001</t>
  </si>
  <si>
    <t>AGUINALDO FIESTAS PATRIAS</t>
  </si>
  <si>
    <t>215-21-02-005-001-002</t>
  </si>
  <si>
    <t>215-21-02-005-002-000</t>
  </si>
  <si>
    <t>BONO ESCOLARIDAD</t>
  </si>
  <si>
    <t>215-21-02-005-003-000</t>
  </si>
  <si>
    <t>215-21-02-005-003-001</t>
  </si>
  <si>
    <t>215-21-02-005-004-000</t>
  </si>
  <si>
    <t>215-21-03-000-000-000</t>
  </si>
  <si>
    <t>OTRAS REMUNERACIONES</t>
  </si>
  <si>
    <t>215-21-03-002-000-000</t>
  </si>
  <si>
    <t>HONORARIOS ASIMILADOS A GRADOS</t>
  </si>
  <si>
    <t>215-21-03-004-000-000</t>
  </si>
  <si>
    <t>REMUNERACIONES REGULADAS POR EL COD.TRABAJO</t>
  </si>
  <si>
    <t>215-21-03-004-001-000</t>
  </si>
  <si>
    <t>SUELDOS</t>
  </si>
  <si>
    <t>215-21-03-004-002-000</t>
  </si>
  <si>
    <t>APORTE DEL EMPLEADOR</t>
  </si>
  <si>
    <t>215-21-04-000-000-000</t>
  </si>
  <si>
    <t>OTROS GASTOS EN PERSONAL</t>
  </si>
  <si>
    <t>215-21-04-003-000-000</t>
  </si>
  <si>
    <t>DIETAS A JUNTAS, CONCEJOS Y COMISIONES</t>
  </si>
  <si>
    <t>215-21-04-003-001-000</t>
  </si>
  <si>
    <t>DIETAS DE CONCEJALES</t>
  </si>
  <si>
    <t>215-21-04-003-002-000</t>
  </si>
  <si>
    <t>GASTOS POR COMISIONES Y REPRESENTACIONES DEL MUNICIPIO</t>
  </si>
  <si>
    <t>215-21-04-003-003-000</t>
  </si>
  <si>
    <t>OTROS GASTOS</t>
  </si>
  <si>
    <t>215-21-04-004-000-000</t>
  </si>
  <si>
    <t>PRESTACIONES SERV.EN PROGRAMAS COMUNITARIOS</t>
  </si>
  <si>
    <t>215-22-00-000-000-000</t>
  </si>
  <si>
    <t>BIENES Y SERVICIOS DE CONSUMO</t>
  </si>
  <si>
    <t>215-22-01-000-000-000</t>
  </si>
  <si>
    <t>ALIMENTOS Y BEBIDAS</t>
  </si>
  <si>
    <t>215-22-01-001-000-000</t>
  </si>
  <si>
    <t>PARA PERSONAS</t>
  </si>
  <si>
    <t>215-22-02-000-000-000</t>
  </si>
  <si>
    <t>TEXTILES, VESTUARIO Y CALZADO</t>
  </si>
  <si>
    <t>215-22-02-001-000-000</t>
  </si>
  <si>
    <t>TEXTILES Y ACABADOS A TEXTILES</t>
  </si>
  <si>
    <t>215-22-02-002-000-000</t>
  </si>
  <si>
    <t>VESTUARIOS, ACCESORIOS Y PRENDAS DIVERSAS</t>
  </si>
  <si>
    <t>215-22-02-003-000-000</t>
  </si>
  <si>
    <t>CALZADOS</t>
  </si>
  <si>
    <t>215-22-03-000-000-000</t>
  </si>
  <si>
    <t>COMBUSTIBLES Y LUBRICANTES</t>
  </si>
  <si>
    <t>215-22-03-001-000-000</t>
  </si>
  <si>
    <t>PARA VEHICULOS</t>
  </si>
  <si>
    <t>215-22-03-001-001-000</t>
  </si>
  <si>
    <t>PARA VEHICULOS MM</t>
  </si>
  <si>
    <t>215-22-03-002-000-000</t>
  </si>
  <si>
    <t>PARA MAQ., EQUIPOS DE PRODUCCIÓN, TRACCIÓN Y ELEV.</t>
  </si>
  <si>
    <t>215-22-04-000-000-000</t>
  </si>
  <si>
    <t>MATERIALES DE USO O CONSUMO</t>
  </si>
  <si>
    <t>215-22-04-001-000-000</t>
  </si>
  <si>
    <t>MATERIALES DE OFICINA</t>
  </si>
  <si>
    <t>215-22-04-007-000-000</t>
  </si>
  <si>
    <t>MATERIALES Y UTILES DE ASEO</t>
  </si>
  <si>
    <t>215-22-04-010-000-000</t>
  </si>
  <si>
    <t>MATERIALES PARA MANT.Y REPARACIONES DE INMUEBLES</t>
  </si>
  <si>
    <t>215-22-04-011-000-000</t>
  </si>
  <si>
    <t>RESPUESTOS Y ACC.MANTEN.Y REP.VEHICULOS</t>
  </si>
  <si>
    <t>215-22-04-012-000-000</t>
  </si>
  <si>
    <t>OTROS MATERIALES, REPUESTOS Y UTILES DIVERSOS</t>
  </si>
  <si>
    <t>215-22-04-999-000-000</t>
  </si>
  <si>
    <t>OTROS  </t>
  </si>
  <si>
    <t>215-22-05-000-000-000</t>
  </si>
  <si>
    <t>SERVICIOS BASICOS</t>
  </si>
  <si>
    <t>215-22-05-003-000-000</t>
  </si>
  <si>
    <t>GAS</t>
  </si>
  <si>
    <t>215-22-05-004-000-000</t>
  </si>
  <si>
    <t>CORREO</t>
  </si>
  <si>
    <t>215-22-05-005-000-000</t>
  </si>
  <si>
    <t>TELEFONIA FIJA</t>
  </si>
  <si>
    <t>215-22-05-006-000-000</t>
  </si>
  <si>
    <t>TELEFONIA CELULAR</t>
  </si>
  <si>
    <t>215-22-05-007-000-000</t>
  </si>
  <si>
    <t>ACCESO A INTERNET</t>
  </si>
  <si>
    <t>215-22-05-999-000-000</t>
  </si>
  <si>
    <t>OTROS</t>
  </si>
  <si>
    <t>215-22-06-000-000-000</t>
  </si>
  <si>
    <t>MANTENIMIENTO Y REPARACIONES</t>
  </si>
  <si>
    <t>215-22-06-001-000-000</t>
  </si>
  <si>
    <t>MANTENIMIENTO Y REPARACIONES DE EDIFICACIONES</t>
  </si>
  <si>
    <t>215-22-06-002-000-000</t>
  </si>
  <si>
    <t>MANTENIMIENTO Y REPARACIONES DE VEHICULOS</t>
  </si>
  <si>
    <t>215-22-06-005-000-000</t>
  </si>
  <si>
    <t>MANTENIMIENTO Y REPARACION MAQ.Y EQUIPOS PROD.</t>
  </si>
  <si>
    <t>215-22-06-006-000-000</t>
  </si>
  <si>
    <t>MANT.Y REPARACIONES DE OTRAS MAQ.Y EQUIPOS</t>
  </si>
  <si>
    <t>215-22-07-000-000-000</t>
  </si>
  <si>
    <t>PUBLICIDAD Y DIFUSION</t>
  </si>
  <si>
    <t>215-22-07-001-000-000</t>
  </si>
  <si>
    <t>SERVICIO DE PUBLICIDAD</t>
  </si>
  <si>
    <t>215-22-07-002-000-000</t>
  </si>
  <si>
    <t>SERVICIOS DE IMPRESION</t>
  </si>
  <si>
    <t>215-22-08-000-000-000</t>
  </si>
  <si>
    <t>SERVICIOS GENERALES</t>
  </si>
  <si>
    <t>215-22-08-001-000-000</t>
  </si>
  <si>
    <t>SERVICIOS DE ASEO</t>
  </si>
  <si>
    <t>215-22-08-001-005-000</t>
  </si>
  <si>
    <t>215-22-08-007-000-000</t>
  </si>
  <si>
    <t>PASAJES, FLETES Y BODEGAJES</t>
  </si>
  <si>
    <t>215-22-08-010-000-000</t>
  </si>
  <si>
    <t>SERVICIOS DE SUSCRIPCION Y SIMILARES</t>
  </si>
  <si>
    <t>215-22-08-011-000-000</t>
  </si>
  <si>
    <t>SERV. DE PRODUC. Y DESARROLLO DE EVENTOS</t>
  </si>
  <si>
    <t>215-22-09-000-000-000</t>
  </si>
  <si>
    <t>ARRIENDOS</t>
  </si>
  <si>
    <t>215-22-09-005-000-000</t>
  </si>
  <si>
    <t>ARRIENDO DE MAQUINARIAS Y EQUIPOS</t>
  </si>
  <si>
    <t>215-22-10-000-000-000</t>
  </si>
  <si>
    <t>SERVICIOS FINANCIEROS Y DE SEGUROS</t>
  </si>
  <si>
    <t>215-22-10-002-000-000</t>
  </si>
  <si>
    <t>PRIMAS Y GASTOS DE SEGUROS</t>
  </si>
  <si>
    <t>215-22-11-000-000-000</t>
  </si>
  <si>
    <t>SERVICIOS TECNICOS Y PROFESIONALES</t>
  </si>
  <si>
    <t>215-22-11-002-000-000</t>
  </si>
  <si>
    <t>CURSOS DE CAPACITACION</t>
  </si>
  <si>
    <t>215-22-11-003-000-000</t>
  </si>
  <si>
    <t>SERVICIOS INFORMATICOS</t>
  </si>
  <si>
    <t>215-22-11-999-000-000</t>
  </si>
  <si>
    <t>215-22-12-000-000-000</t>
  </si>
  <si>
    <t>OTROS GASTOS EN BIENES Y SERVICIOS DE CONSUMO</t>
  </si>
  <si>
    <t>215-22-12-002-000-000</t>
  </si>
  <si>
    <t>GASTOS MENORES</t>
  </si>
  <si>
    <t>215-22-12-003-000-000</t>
  </si>
  <si>
    <t>GASTOS DE REPRESENTACION, PROTOCOLO Y CEREMONIAL</t>
  </si>
  <si>
    <t>215-22-12-004-000-000</t>
  </si>
  <si>
    <t>INTERESES, MULTAS Y RECARGOS</t>
  </si>
  <si>
    <t>215-22-12-999-000-000</t>
  </si>
  <si>
    <t>215-23-00-000-000-000</t>
  </si>
  <si>
    <t>C x P  PRESTACIONES DE SEGURIDAD SOCIAL</t>
  </si>
  <si>
    <t>215-23-03-000-000-000</t>
  </si>
  <si>
    <t>PRESTACIONES SOCIALES DEL EMPLEADOR</t>
  </si>
  <si>
    <t>215-23-03-001-000-000</t>
  </si>
  <si>
    <t>INDEMNIZACIÓN DE CARGO FISCAL</t>
  </si>
  <si>
    <t>215-23-03-004-000-000</t>
  </si>
  <si>
    <t>OTRAS INDEMNIZACIONES</t>
  </si>
  <si>
    <t>215-24-00-000-000-000</t>
  </si>
  <si>
    <t>C x P TRANSFERENCIAS CORRIENTES</t>
  </si>
  <si>
    <t>215-24-01-000-000-000</t>
  </si>
  <si>
    <t>AL SECTOR PRIVADO</t>
  </si>
  <si>
    <t>215-24-01-001-000-000</t>
  </si>
  <si>
    <t>FONDOS DE EMERGENCIA</t>
  </si>
  <si>
    <t>215-24-01-004-000-000</t>
  </si>
  <si>
    <t>ORGANIZACIONES COMUNITARIAS</t>
  </si>
  <si>
    <t>215-24-01-005-000-000</t>
  </si>
  <si>
    <t>OTRAS PERSONAS JURIDICAS PRIVADAS</t>
  </si>
  <si>
    <t>215-24-01-006-000-000</t>
  </si>
  <si>
    <t>VOLUNTARIADO</t>
  </si>
  <si>
    <t>215-24-01-007-000-000</t>
  </si>
  <si>
    <t>ASISTENCIA SOCIAL A PERSONAS NATURALES</t>
  </si>
  <si>
    <t>215-24-01-008-000-000</t>
  </si>
  <si>
    <t>PREMIOS Y OTROS</t>
  </si>
  <si>
    <t>215-24-01-008-001-000</t>
  </si>
  <si>
    <t>PREMIOS ACTIVIDADES MUNICIPALES</t>
  </si>
  <si>
    <t>215-24-01-008-002-000</t>
  </si>
  <si>
    <t>PREMIOS ACTIVIDADES CULTURALES</t>
  </si>
  <si>
    <t>215-24-01-008-003-000</t>
  </si>
  <si>
    <t>PREMIOS Y OTROS ACTIVIDADES DEPORTIVAS</t>
  </si>
  <si>
    <t>215-24-01-999-000-000</t>
  </si>
  <si>
    <t>OTRAS TRANSFERENCIAS AL SECTOR PRIVADO</t>
  </si>
  <si>
    <t>215-24-03-000-000-000</t>
  </si>
  <si>
    <t>A OTRAS ENTIDADES PUBLICAS</t>
  </si>
  <si>
    <t>215-24-03-002-000-000</t>
  </si>
  <si>
    <t>A LOS SERVICIOS DE SALUD</t>
  </si>
  <si>
    <t>215-24-03-002-001-000</t>
  </si>
  <si>
    <t>MULTAS LEY DE ALCOHOLES</t>
  </si>
  <si>
    <t>215-24-03-080-000-000</t>
  </si>
  <si>
    <t>A LAS ASOCIACIONES</t>
  </si>
  <si>
    <t>215-24-03-080-001-000</t>
  </si>
  <si>
    <t>A LA ASOCIACION CHILENA DE MUNICIPALIDADES</t>
  </si>
  <si>
    <t>215-24-03-080-002-000</t>
  </si>
  <si>
    <t>A OTRAS ASOCIACIONES</t>
  </si>
  <si>
    <t>215-24-03-090-000-000</t>
  </si>
  <si>
    <t>AL FONDO COMUN MUNICIPAL-PERMISOS DE CIRCULACION</t>
  </si>
  <si>
    <t>215-24-03-090-001-000</t>
  </si>
  <si>
    <t>APORTE AÑO VIGENTE</t>
  </si>
  <si>
    <t>215-24-03-092-000-000</t>
  </si>
  <si>
    <t>AL FONDO COMUN MUNICIPAL-MULTAS</t>
  </si>
  <si>
    <t>215-24-03-092-002-000</t>
  </si>
  <si>
    <t>Multas art. 14 Nº6 Inc. 2 Ley 18695- Multas Tag</t>
  </si>
  <si>
    <t>215-24-03-099-000-000</t>
  </si>
  <si>
    <t>215-24-03-100-000-000</t>
  </si>
  <si>
    <t>A OTRAS MUNICIPALIDADES</t>
  </si>
  <si>
    <t>215-24-03-101-000-000</t>
  </si>
  <si>
    <t>A SERVICIOS INCORPORADOS A SU GESTION</t>
  </si>
  <si>
    <t>215-24-03-101-001-000</t>
  </si>
  <si>
    <t>A EDUCACION</t>
  </si>
  <si>
    <t>215-24-03-101-002-000</t>
  </si>
  <si>
    <t>A SALUD</t>
  </si>
  <si>
    <t>215-26-00-000-000-000</t>
  </si>
  <si>
    <t>C x P OTROS GASTOS CORRIENTES</t>
  </si>
  <si>
    <t>215-26-01-000-000-000</t>
  </si>
  <si>
    <t>DEVOLUCIONES</t>
  </si>
  <si>
    <t>215-26-04-000-000-000</t>
  </si>
  <si>
    <t>APLICACION FONDOS DE TERCEROS</t>
  </si>
  <si>
    <t>215-26-04-001-000-000</t>
  </si>
  <si>
    <t>ARANCEL AL REGISTRO DE TTO.NO PAGADAS</t>
  </si>
  <si>
    <t>VEHICULOS</t>
  </si>
  <si>
    <t>215-31-00-000-000-000</t>
  </si>
  <si>
    <t>C x P INICIATIVAS DE INVERSION</t>
  </si>
  <si>
    <t>215-31-01-000-000-000</t>
  </si>
  <si>
    <t>ESTUDIOS BASICOS</t>
  </si>
  <si>
    <t>215-31-01-001-000-000</t>
  </si>
  <si>
    <t>GASTOS ADMINISTRATIVOS</t>
  </si>
  <si>
    <t>215-31-01-001-001-000</t>
  </si>
  <si>
    <t>GASTOS ADMINISTRATIVOS VARIOS</t>
  </si>
  <si>
    <t>215-31-01-002-000-000</t>
  </si>
  <si>
    <t>CONSULTORIAS</t>
  </si>
  <si>
    <t>215-31-02-000-000-000</t>
  </si>
  <si>
    <t>PROYECTOS</t>
  </si>
  <si>
    <t>215-31-02-002-000-000</t>
  </si>
  <si>
    <t>CONSULTORÍAS</t>
  </si>
  <si>
    <t>215-31-02-004-000-000</t>
  </si>
  <si>
    <t>OBRAS CIVILES</t>
  </si>
  <si>
    <t>215-31-02-004-006-000</t>
  </si>
  <si>
    <t>FONDO LITIO 2020</t>
  </si>
  <si>
    <t>215-31-02-999-000-000</t>
  </si>
  <si>
    <t>215-31-02-999-080-000</t>
  </si>
  <si>
    <t>VARIOS</t>
  </si>
  <si>
    <t>215-34-00-000-000-000</t>
  </si>
  <si>
    <t>SERVICIO DE LA DEUDA</t>
  </si>
  <si>
    <t>215-34-07-000-000-000</t>
  </si>
  <si>
    <t>DEUDA FLOTANTE</t>
  </si>
  <si>
    <t>T O T A L</t>
  </si>
  <si>
    <t>115-03-01-000-000-000</t>
  </si>
  <si>
    <t>PATENTES Y TASAS POR DERECHOS</t>
  </si>
  <si>
    <t>115-03-01-001-000-000</t>
  </si>
  <si>
    <t>PATENTES MUNICIPALES</t>
  </si>
  <si>
    <t>115-03-01-001-001-000</t>
  </si>
  <si>
    <t>PATENTES COMERCIALES</t>
  </si>
  <si>
    <t>115-03-01-003-999-000</t>
  </si>
  <si>
    <t>115-03-01-003-999-002</t>
  </si>
  <si>
    <t>PERMISOS MUNICIPALES</t>
  </si>
  <si>
    <t>115-03-01-003-999-003</t>
  </si>
  <si>
    <t>ESTAMPILLAS</t>
  </si>
  <si>
    <t>115-03-02-000-000-000</t>
  </si>
  <si>
    <t>PERMISOS Y LICENCIAS</t>
  </si>
  <si>
    <t>115-03-02-999-000-000</t>
  </si>
  <si>
    <t>115-08-02-000-000-000</t>
  </si>
  <si>
    <t>MULTAS Y SANCIONES PECUNIARIAS</t>
  </si>
  <si>
    <t>115-08-02-001-000-000</t>
  </si>
  <si>
    <t>MULTAS DE BENEFICIO MUNICIPAL</t>
  </si>
  <si>
    <t>115-08-02-001-001-000</t>
  </si>
  <si>
    <t>Multas Ley de Transito</t>
  </si>
  <si>
    <t>115-08-02-001-999-000</t>
  </si>
  <si>
    <t>Otras Multa Beneficio Municipal</t>
  </si>
  <si>
    <t>115-08-02-002-000-000</t>
  </si>
  <si>
    <t>MULTAS DE BENEFICIO FONDO COMUN MUNICIPAL</t>
  </si>
  <si>
    <t>115-08-02-002-002-000</t>
  </si>
  <si>
    <t>Multa Art. 14 Nº6 inc 2º ley nº18.695. Multas Tag</t>
  </si>
  <si>
    <t>115-13-00-000-000-000</t>
  </si>
  <si>
    <t>TRANSFERENCIAS PARA GASTOS DE CAPITAL</t>
  </si>
  <si>
    <t>115-13-03-000-000-000</t>
  </si>
  <si>
    <t>DE OTRAS ENTIDADES PUBLICAS</t>
  </si>
  <si>
    <t>215-22-09-999-000-000</t>
  </si>
  <si>
    <t>115-00-00-000-000-000</t>
  </si>
  <si>
    <t>CUENTAS POR COBRAR EJEC.PTTAR.</t>
  </si>
  <si>
    <t>115-03-00-000-000-000</t>
  </si>
  <si>
    <t>CTAS.POR COBRAR TRIBUTOS USO DE BIENES Y ACTIVIDAD</t>
  </si>
  <si>
    <t>115-03-01-003-000-000</t>
  </si>
  <si>
    <t>OTROS DERECHOS</t>
  </si>
  <si>
    <t>115-03-01-003-003-000</t>
  </si>
  <si>
    <t>PROPAGANDA</t>
  </si>
  <si>
    <t>115-03-01-003-004-000</t>
  </si>
  <si>
    <t>TRANSFERENCIAS DE VEHICULOS</t>
  </si>
  <si>
    <t>115-03-01-003-999-005</t>
  </si>
  <si>
    <t>ARRIENDOS DE CASAS MUNICIPALES 10%</t>
  </si>
  <si>
    <t>115-03-01-003-999-006</t>
  </si>
  <si>
    <t>DUPLICADO P/C VEHICULO ARRASTRE</t>
  </si>
  <si>
    <t>115-03-02-001-000-000</t>
  </si>
  <si>
    <t>PERMISOS DE CIRCULACION</t>
  </si>
  <si>
    <t>115-03-02-001-001-000</t>
  </si>
  <si>
    <t>DE BENEFICIO MUNICIPAL</t>
  </si>
  <si>
    <t>115-03-02-001-002-000</t>
  </si>
  <si>
    <t>DE BENEFICIO DEL FDO.COMUN MUNICIPAL</t>
  </si>
  <si>
    <t>115-03-02-002-000-000</t>
  </si>
  <si>
    <t>LICENCIAS DE CONDUCIR Y SIMILARES</t>
  </si>
  <si>
    <t>115-03-03-000-000-000</t>
  </si>
  <si>
    <t>PART.IMPTO.TERR.D.L.3063/79</t>
  </si>
  <si>
    <t>115-06-00-000-000-000</t>
  </si>
  <si>
    <t>RENTAS DE LA PROPIEDAD</t>
  </si>
  <si>
    <t>115-06-03-000-000-000</t>
  </si>
  <si>
    <t>INTERESES</t>
  </si>
  <si>
    <t>115-08-00-000-000-000</t>
  </si>
  <si>
    <t>OTROS INGRESOS CORRIENTES</t>
  </si>
  <si>
    <t>115-08-01-000-000-000</t>
  </si>
  <si>
    <t>RECUPERACION Y REEMBOLSO POR LICENCIAS MECICAS</t>
  </si>
  <si>
    <t>115-08-01-002-000-000</t>
  </si>
  <si>
    <t>RECUPERACION ART.12 LEY Nº18.196 Y LEY Nº19.117 ART.UNICO</t>
  </si>
  <si>
    <t>115-08-02-001-002-000</t>
  </si>
  <si>
    <t>Multas Art.14 Nº6 Inc. 2 ley 18695  Multas Tag </t>
  </si>
  <si>
    <t>115-08-02-003-000-000</t>
  </si>
  <si>
    <t>MULTAS ALCOHOLES-BENEFICIO MUNICIPAL</t>
  </si>
  <si>
    <t>115-08-02-004-000-000</t>
  </si>
  <si>
    <t>MULTAS ALCOHOLES-BENEFICIO SERV.DE SALUD</t>
  </si>
  <si>
    <t>115-08-02-005-000-000</t>
  </si>
  <si>
    <t>REG.DE MULTAS DE TTO.-NO PAGADAS DE BENEFICIO MUNICIPAL</t>
  </si>
  <si>
    <t>115-08-02-006-000-000</t>
  </si>
  <si>
    <t>REG.MULTAS TTO.-NO PAGADAS DE BENEFICIO OTRAS MUNICIPALIDADES</t>
  </si>
  <si>
    <t>115-08-02-008-000-000</t>
  </si>
  <si>
    <t>MULTAS E INTERESES</t>
  </si>
  <si>
    <t>115-08-03-000-000-000</t>
  </si>
  <si>
    <t>PARTIC.DEL FONDO COMUN MUNICIPAL ART.38 DL.3063 DE 1979</t>
  </si>
  <si>
    <t>115-08-03-001-000-000</t>
  </si>
  <si>
    <t>PARTICIPACION ANUAL</t>
  </si>
  <si>
    <t>115-08-03-003-000-000</t>
  </si>
  <si>
    <t>APORTES EXTRAORDINARIOS</t>
  </si>
  <si>
    <t>115-08-04-000-000-000</t>
  </si>
  <si>
    <t>FONDOS DE TERCEROS</t>
  </si>
  <si>
    <t>115-08-04-001-000-000</t>
  </si>
  <si>
    <t>ARANCEL AL REG. MULTAS DE TRANSITO NO PAGADAS</t>
  </si>
  <si>
    <t>115-08-99-000-000-000</t>
  </si>
  <si>
    <t>115-08-99-001-000-000</t>
  </si>
  <si>
    <t>DEVOLUCIONES Y REINTEGROS NO PROVENIENTES DE IMPUESTO</t>
  </si>
  <si>
    <t>115-08-99-999-000-000</t>
  </si>
  <si>
    <t>OTROS INGRESOS</t>
  </si>
  <si>
    <t>115-10-00-000-000-000</t>
  </si>
  <si>
    <t>CTAS.POR VENTA ACTIVOS NO FINANCIEROS</t>
  </si>
  <si>
    <t>115-10-03-000-000-000</t>
  </si>
  <si>
    <t>115-12-10-000-000-000</t>
  </si>
  <si>
    <t>INGRESOS POR PERCIBIR</t>
  </si>
  <si>
    <t>115-12-10-001-000-000</t>
  </si>
  <si>
    <t>LICENCIAS MEDICAS AÑOS ANTERIORES</t>
  </si>
  <si>
    <t>115-12-10-002-000-000</t>
  </si>
  <si>
    <t>INGRESOS POR PERCIBIR AÑOS ANTERIORES</t>
  </si>
  <si>
    <t>115-13-03-005-000-000</t>
  </si>
  <si>
    <t>DEL TESORO PUBLICO</t>
  </si>
  <si>
    <t>115-13-03-005-001-000</t>
  </si>
  <si>
    <t>PATENTES MINERAS LEY Nº 19.143</t>
  </si>
  <si>
    <t>115-13-03-099-000-000</t>
  </si>
  <si>
    <t>ALOJAMIENTO, TRANSBANK, BAÑOS QUIMICOS</t>
  </si>
  <si>
    <t>01        GESTIÓN INTERNA</t>
  </si>
  <si>
    <t>02     SERVICIOS A LA COMUNIDAD</t>
  </si>
  <si>
    <t>03     ACTIVIDADES MUNICIPALES</t>
  </si>
  <si>
    <t>04     PROGRAMAS SOCIALES</t>
  </si>
  <si>
    <t>05     PROGRAMAS RECREACIONALES</t>
  </si>
  <si>
    <t>06     PROGRAMAS CULTURALES</t>
  </si>
  <si>
    <t>TOTAL  M$</t>
  </si>
  <si>
    <t>PPTO.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</si>
</sst>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0" fillId="34" borderId="0" xfId="0" applyFill="1"/>
    <xf numFmtId="3" fontId="19" fillId="33" borderId="12" xfId="0" applyNumberFormat="1" applyFont="1" applyFill="1" applyBorder="1" applyAlignment="1">
      <alignment horizontal="right" vertical="top" wrapText="1"/>
    </xf>
    <xf numFmtId="3" fontId="20" fillId="34" borderId="11" xfId="0" applyNumberFormat="1" applyFont="1" applyFill="1" applyBorder="1"/>
    <xf numFmtId="0" fontId="22" fillId="34" borderId="0" xfId="0" applyFont="1" applyFill="1" applyBorder="1" applyAlignment="1" applyProtection="1">
      <alignment horizontal="center" vertical="top" textRotation="90" wrapText="1"/>
      <protection locked="0" hidden="1"/>
    </xf>
    <xf numFmtId="0" fontId="21" fillId="33" borderId="10" xfId="0" applyFont="1" applyFill="1" applyBorder="1" applyAlignment="1">
      <alignment vertical="top" wrapText="1"/>
    </xf>
    <xf numFmtId="0" fontId="23" fillId="34" borderId="0" xfId="0" applyFont="1" applyFill="1"/>
    <xf numFmtId="3" fontId="23" fillId="34" borderId="0" xfId="0" applyNumberFormat="1" applyFont="1" applyFill="1"/>
    <xf numFmtId="0" fontId="24" fillId="33" borderId="10" xfId="0" applyFont="1" applyFill="1" applyBorder="1" applyAlignment="1">
      <alignment vertical="top" wrapText="1"/>
    </xf>
    <xf numFmtId="3" fontId="24" fillId="33" borderId="12" xfId="0" applyNumberFormat="1" applyFont="1" applyFill="1" applyBorder="1" applyAlignment="1">
      <alignment horizontal="right" vertical="top" wrapText="1"/>
    </xf>
    <xf numFmtId="3" fontId="24" fillId="33" borderId="13" xfId="0" applyNumberFormat="1" applyFont="1" applyFill="1" applyBorder="1" applyAlignment="1">
      <alignment horizontal="right" vertical="top" wrapText="1"/>
    </xf>
    <xf numFmtId="0" fontId="23" fillId="33" borderId="13" xfId="0" applyFont="1" applyFill="1" applyBorder="1"/>
    <xf numFmtId="0" fontId="23" fillId="33" borderId="0" xfId="0" applyFont="1" applyFill="1"/>
    <xf numFmtId="3" fontId="21" fillId="33" borderId="12" xfId="0" applyNumberFormat="1" applyFont="1" applyFill="1" applyBorder="1" applyAlignment="1">
      <alignment horizontal="right" vertical="top" wrapText="1"/>
    </xf>
    <xf numFmtId="3" fontId="21" fillId="33" borderId="13" xfId="0" applyNumberFormat="1" applyFont="1" applyFill="1" applyBorder="1" applyAlignment="1">
      <alignment horizontal="right" vertical="top" wrapText="1"/>
    </xf>
    <xf numFmtId="3" fontId="23" fillId="33" borderId="13" xfId="0" applyNumberFormat="1" applyFont="1" applyFill="1" applyBorder="1"/>
    <xf numFmtId="3" fontId="25" fillId="33" borderId="13" xfId="0" applyNumberFormat="1" applyFont="1" applyFill="1" applyBorder="1"/>
    <xf numFmtId="3" fontId="23" fillId="33" borderId="0" xfId="0" applyNumberFormat="1" applyFont="1" applyFill="1"/>
    <xf numFmtId="0" fontId="24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/>
    <xf numFmtId="0" fontId="24" fillId="33" borderId="15" xfId="0" applyFont="1" applyFill="1" applyBorder="1" applyAlignment="1">
      <alignment horizontal="center" vertical="center" wrapText="1"/>
    </xf>
    <xf numFmtId="3" fontId="21" fillId="34" borderId="12" xfId="0" applyNumberFormat="1" applyFont="1" applyFill="1" applyBorder="1" applyAlignment="1">
      <alignment horizontal="right" vertical="top" wrapText="1"/>
    </xf>
    <xf numFmtId="3" fontId="24" fillId="34" borderId="12" xfId="0" applyNumberFormat="1" applyFont="1" applyFill="1" applyBorder="1" applyAlignment="1">
      <alignment horizontal="right" vertical="top" wrapText="1"/>
    </xf>
    <xf numFmtId="3" fontId="23" fillId="34" borderId="13" xfId="0" applyNumberFormat="1" applyFont="1" applyFill="1" applyBorder="1"/>
    <xf numFmtId="3" fontId="25" fillId="34" borderId="13" xfId="0" applyNumberFormat="1" applyFont="1" applyFill="1" applyBorder="1"/>
    <xf numFmtId="0" fontId="22" fillId="34" borderId="13" xfId="0" applyFont="1" applyFill="1" applyBorder="1" applyAlignment="1" applyProtection="1">
      <alignment horizontal="center" vertical="top" textRotation="90" wrapText="1"/>
      <protection locked="0" hidden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838E-65EE-4C5B-A71E-2651EAD96840}">
  <sheetPr>
    <pageSetUpPr fitToPage="1"/>
  </sheetPr>
  <dimension ref="A1:AD909"/>
  <sheetViews>
    <sheetView tabSelected="1" topLeftCell="A61" zoomScale="86" zoomScaleNormal="86" workbookViewId="0">
      <selection activeCell="R6" sqref="R6"/>
    </sheetView>
  </sheetViews>
  <sheetFormatPr baseColWidth="10" defaultColWidth="11.5703125" defaultRowHeight="15" x14ac:dyDescent="0.25"/>
  <cols>
    <col min="1" max="1" width="16.140625" style="7" customWidth="1"/>
    <col min="2" max="2" width="35.42578125" style="7" customWidth="1"/>
    <col min="3" max="3" width="14.42578125" style="7" customWidth="1"/>
    <col min="4" max="4" width="12.7109375" style="7" customWidth="1"/>
    <col min="5" max="5" width="12.140625" style="7" customWidth="1"/>
    <col min="6" max="6" width="10.42578125" style="7" customWidth="1"/>
    <col min="7" max="7" width="10.28515625" style="7" customWidth="1"/>
    <col min="8" max="8" width="9.7109375" style="7" customWidth="1"/>
    <col min="9" max="9" width="11.42578125" style="7" customWidth="1"/>
    <col min="10" max="10" width="12.42578125" style="7" customWidth="1"/>
    <col min="11" max="11" width="5.7109375" style="7" customWidth="1"/>
    <col min="12" max="12" width="14" style="7" customWidth="1"/>
    <col min="13" max="13" width="39.42578125" style="7" customWidth="1"/>
    <col min="14" max="14" width="13.7109375" style="7" customWidth="1"/>
    <col min="15" max="15" width="12.7109375" style="7" customWidth="1"/>
    <col min="16" max="16" width="13.140625" style="7" customWidth="1"/>
    <col min="17" max="17" width="10.140625" style="7" customWidth="1"/>
    <col min="18" max="18" width="11" style="7" customWidth="1"/>
    <col min="19" max="19" width="9.7109375" style="7" customWidth="1"/>
    <col min="20" max="20" width="11.28515625" style="7" customWidth="1"/>
    <col min="21" max="21" width="13.42578125" style="7" customWidth="1"/>
    <col min="22" max="16384" width="11.5703125" style="7"/>
  </cols>
  <sheetData>
    <row r="1" spans="1:30" ht="13.9" customHeight="1" x14ac:dyDescent="0.25">
      <c r="A1" s="2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0" ht="37.9" customHeight="1" x14ac:dyDescent="0.25">
      <c r="A2" s="32" t="s">
        <v>1</v>
      </c>
      <c r="B2" s="32"/>
      <c r="C2" s="33" t="s">
        <v>494</v>
      </c>
      <c r="D2" s="31" t="s">
        <v>487</v>
      </c>
      <c r="E2" s="31" t="s">
        <v>488</v>
      </c>
      <c r="F2" s="31" t="s">
        <v>489</v>
      </c>
      <c r="G2" s="31" t="s">
        <v>490</v>
      </c>
      <c r="H2" s="31" t="s">
        <v>491</v>
      </c>
      <c r="I2" s="31" t="s">
        <v>492</v>
      </c>
      <c r="J2" s="31" t="s">
        <v>493</v>
      </c>
      <c r="K2" s="10"/>
      <c r="L2" s="35" t="s">
        <v>1</v>
      </c>
      <c r="M2" s="36"/>
      <c r="N2" s="37" t="s">
        <v>494</v>
      </c>
      <c r="O2" s="31" t="s">
        <v>487</v>
      </c>
      <c r="P2" s="31" t="s">
        <v>488</v>
      </c>
      <c r="Q2" s="31" t="s">
        <v>489</v>
      </c>
      <c r="R2" s="31" t="s">
        <v>490</v>
      </c>
      <c r="S2" s="31" t="s">
        <v>491</v>
      </c>
      <c r="T2" s="31" t="s">
        <v>492</v>
      </c>
      <c r="U2" s="31" t="s">
        <v>493</v>
      </c>
      <c r="V2" s="12"/>
      <c r="W2" s="12"/>
      <c r="X2" s="12"/>
      <c r="Y2" s="12"/>
      <c r="Z2" s="12"/>
      <c r="AA2" s="12"/>
      <c r="AB2" s="12"/>
      <c r="AC2" s="12"/>
      <c r="AD2" s="12"/>
    </row>
    <row r="3" spans="1:30" ht="47.45" customHeight="1" x14ac:dyDescent="0.25">
      <c r="A3" s="26" t="s">
        <v>2</v>
      </c>
      <c r="B3" s="26" t="s">
        <v>3</v>
      </c>
      <c r="C3" s="34"/>
      <c r="D3" s="31"/>
      <c r="E3" s="31"/>
      <c r="F3" s="31"/>
      <c r="G3" s="31"/>
      <c r="H3" s="31"/>
      <c r="I3" s="31"/>
      <c r="J3" s="31"/>
      <c r="K3" s="10"/>
      <c r="L3" s="24" t="s">
        <v>2</v>
      </c>
      <c r="M3" s="24" t="s">
        <v>3</v>
      </c>
      <c r="N3" s="38"/>
      <c r="O3" s="31"/>
      <c r="P3" s="31"/>
      <c r="Q3" s="31"/>
      <c r="R3" s="31"/>
      <c r="S3" s="31"/>
      <c r="T3" s="31"/>
      <c r="U3" s="31"/>
      <c r="V3" s="12"/>
      <c r="W3" s="12"/>
      <c r="X3" s="12"/>
      <c r="Y3" s="12"/>
      <c r="Z3" s="12"/>
      <c r="AA3" s="12"/>
      <c r="AB3" s="12"/>
      <c r="AC3" s="12"/>
      <c r="AD3" s="12"/>
    </row>
    <row r="4" spans="1:30" ht="13.15" customHeight="1" x14ac:dyDescent="0.25">
      <c r="A4" s="14" t="s">
        <v>5</v>
      </c>
      <c r="B4" s="14" t="s">
        <v>6</v>
      </c>
      <c r="C4" s="15">
        <f>SUM(C5+N4+N57+N61+N88+N92+N103)</f>
        <v>4905190000</v>
      </c>
      <c r="D4" s="15">
        <f t="shared" ref="D4:I4" si="0">SUM(D5+O4+O57+O61+O88+O92+O103)</f>
        <v>3085717000</v>
      </c>
      <c r="E4" s="15">
        <f t="shared" si="0"/>
        <v>1445000000</v>
      </c>
      <c r="F4" s="15">
        <f t="shared" si="0"/>
        <v>65000000</v>
      </c>
      <c r="G4" s="15">
        <f t="shared" si="0"/>
        <v>121473000</v>
      </c>
      <c r="H4" s="15">
        <f t="shared" si="0"/>
        <v>5000000</v>
      </c>
      <c r="I4" s="15">
        <f t="shared" si="0"/>
        <v>183000000</v>
      </c>
      <c r="J4" s="22">
        <f>SUM(D4:I4)</f>
        <v>4905190000</v>
      </c>
      <c r="K4" s="18"/>
      <c r="L4" s="14" t="s">
        <v>183</v>
      </c>
      <c r="M4" s="14" t="s">
        <v>184</v>
      </c>
      <c r="N4" s="15">
        <f>SUM(N5+N7+N11+N15+N22+N29+N34+N37+N43+N46+N48+N52)</f>
        <v>621373000</v>
      </c>
      <c r="O4" s="15">
        <f t="shared" ref="O4:T4" si="1">SUM(O5+O7+O11+O15+O22+O29+O34+O37+O43+O46+O48+O52)</f>
        <v>484900000</v>
      </c>
      <c r="P4" s="15">
        <f t="shared" si="1"/>
        <v>25000000</v>
      </c>
      <c r="Q4" s="15">
        <f t="shared" si="1"/>
        <v>25000000</v>
      </c>
      <c r="R4" s="15">
        <f t="shared" si="1"/>
        <v>86473000</v>
      </c>
      <c r="S4" s="15"/>
      <c r="T4" s="15">
        <f t="shared" si="1"/>
        <v>0</v>
      </c>
      <c r="U4" s="30">
        <f>SUM(O4:T4)</f>
        <v>621373000</v>
      </c>
      <c r="V4" s="12"/>
      <c r="W4" s="12"/>
      <c r="X4" s="12"/>
      <c r="Y4" s="12"/>
      <c r="Z4" s="12"/>
      <c r="AA4" s="12"/>
      <c r="AB4" s="12"/>
      <c r="AC4" s="12"/>
      <c r="AD4" s="12"/>
    </row>
    <row r="5" spans="1:30" ht="13.15" customHeight="1" x14ac:dyDescent="0.25">
      <c r="A5" s="14" t="s">
        <v>7</v>
      </c>
      <c r="B5" s="14" t="s">
        <v>8</v>
      </c>
      <c r="C5" s="15">
        <f>SUM(C6+C51+C91+C96)</f>
        <v>1404387000</v>
      </c>
      <c r="D5" s="15">
        <f>SUM(D6+D51+D91+D96)</f>
        <v>1264387000</v>
      </c>
      <c r="E5" s="16">
        <f>SUM(E96)</f>
        <v>100000000</v>
      </c>
      <c r="F5" s="16">
        <f t="shared" ref="F5:I5" si="2">SUM(F96)</f>
        <v>40000000</v>
      </c>
      <c r="G5" s="16"/>
      <c r="H5" s="16"/>
      <c r="I5" s="16">
        <f t="shared" si="2"/>
        <v>0</v>
      </c>
      <c r="J5" s="22">
        <f t="shared" ref="J5:J68" si="3">SUM(D5:I5)</f>
        <v>1404387000</v>
      </c>
      <c r="K5" s="23"/>
      <c r="L5" s="14" t="s">
        <v>185</v>
      </c>
      <c r="M5" s="14" t="s">
        <v>186</v>
      </c>
      <c r="N5" s="15">
        <f>SUM(N6)</f>
        <v>102473000</v>
      </c>
      <c r="O5" s="30"/>
      <c r="P5" s="30"/>
      <c r="Q5" s="30">
        <f t="shared" ref="Q5:T5" si="4">SUM(Q6)</f>
        <v>25000000</v>
      </c>
      <c r="R5" s="30">
        <f t="shared" si="4"/>
        <v>77473000</v>
      </c>
      <c r="S5" s="30"/>
      <c r="T5" s="30">
        <f t="shared" si="4"/>
        <v>0</v>
      </c>
      <c r="U5" s="30">
        <f t="shared" ref="U5:U68" si="5">SUM(O5:T5)</f>
        <v>102473000</v>
      </c>
      <c r="V5" s="12"/>
      <c r="W5" s="12"/>
      <c r="X5" s="12"/>
      <c r="Y5" s="12"/>
      <c r="Z5" s="12"/>
      <c r="AA5" s="12"/>
      <c r="AB5" s="12"/>
      <c r="AC5" s="12"/>
      <c r="AD5" s="12"/>
    </row>
    <row r="6" spans="1:30" ht="13.15" customHeight="1" x14ac:dyDescent="0.25">
      <c r="A6" s="14" t="s">
        <v>9</v>
      </c>
      <c r="B6" s="14" t="s">
        <v>10</v>
      </c>
      <c r="C6" s="15">
        <f>SUM(C7+C33+C36+C39+C43)</f>
        <v>819500000</v>
      </c>
      <c r="D6" s="16">
        <f>SUM(C6)</f>
        <v>819500000</v>
      </c>
      <c r="E6" s="16"/>
      <c r="F6" s="16"/>
      <c r="G6" s="16"/>
      <c r="H6" s="16"/>
      <c r="I6" s="17"/>
      <c r="J6" s="22">
        <f t="shared" si="3"/>
        <v>819500000</v>
      </c>
      <c r="K6" s="18"/>
      <c r="L6" s="11" t="s">
        <v>187</v>
      </c>
      <c r="M6" s="11" t="s">
        <v>188</v>
      </c>
      <c r="N6" s="19">
        <v>102473000</v>
      </c>
      <c r="O6" s="29"/>
      <c r="P6" s="29"/>
      <c r="Q6" s="29">
        <v>25000000</v>
      </c>
      <c r="R6" s="29">
        <v>77473000</v>
      </c>
      <c r="S6" s="29"/>
      <c r="T6" s="29">
        <v>0</v>
      </c>
      <c r="U6" s="29">
        <f t="shared" si="5"/>
        <v>102473000</v>
      </c>
      <c r="V6" s="13">
        <f>SUM(U6-N6)</f>
        <v>0</v>
      </c>
      <c r="W6" s="12"/>
      <c r="X6" s="12"/>
      <c r="Y6" s="12"/>
      <c r="Z6" s="12"/>
      <c r="AA6" s="12"/>
      <c r="AB6" s="12"/>
      <c r="AC6" s="12"/>
      <c r="AD6" s="12"/>
    </row>
    <row r="7" spans="1:30" ht="13.15" customHeight="1" x14ac:dyDescent="0.25">
      <c r="A7" s="11" t="s">
        <v>11</v>
      </c>
      <c r="B7" s="11" t="s">
        <v>12</v>
      </c>
      <c r="C7" s="19">
        <f>SUM(C8+C9+C11+C13+C15+C17+C19+C21+C26+C28+C31+C32)</f>
        <v>616600000</v>
      </c>
      <c r="D7" s="20">
        <f>SUM(C7)</f>
        <v>616600000</v>
      </c>
      <c r="E7" s="20"/>
      <c r="F7" s="20"/>
      <c r="G7" s="20"/>
      <c r="H7" s="20"/>
      <c r="I7" s="17"/>
      <c r="J7" s="21">
        <f t="shared" si="3"/>
        <v>616600000</v>
      </c>
      <c r="K7" s="18"/>
      <c r="L7" s="14" t="s">
        <v>189</v>
      </c>
      <c r="M7" s="14" t="s">
        <v>190</v>
      </c>
      <c r="N7" s="15">
        <f>SUM(N8:N10)</f>
        <v>21000000</v>
      </c>
      <c r="O7" s="30">
        <f>SUM(O8:O10)</f>
        <v>15000000</v>
      </c>
      <c r="P7" s="30"/>
      <c r="Q7" s="30"/>
      <c r="R7" s="30">
        <f t="shared" ref="R7" si="6">SUM(R8:R10)</f>
        <v>6000000</v>
      </c>
      <c r="S7" s="30"/>
      <c r="T7" s="30"/>
      <c r="U7" s="30">
        <f t="shared" si="5"/>
        <v>21000000</v>
      </c>
      <c r="V7" s="13">
        <f t="shared" ref="V7:V70" si="7">SUM(U7-N7)</f>
        <v>0</v>
      </c>
      <c r="W7" s="12"/>
      <c r="X7" s="12"/>
      <c r="Y7" s="12"/>
      <c r="Z7" s="12"/>
      <c r="AA7" s="12"/>
      <c r="AB7" s="12"/>
      <c r="AC7" s="12"/>
      <c r="AD7" s="12"/>
    </row>
    <row r="8" spans="1:30" ht="13.15" customHeight="1" x14ac:dyDescent="0.25">
      <c r="A8" s="11" t="s">
        <v>13</v>
      </c>
      <c r="B8" s="11" t="s">
        <v>14</v>
      </c>
      <c r="C8" s="19">
        <v>140000000</v>
      </c>
      <c r="D8" s="20">
        <f t="shared" ref="D8:D71" si="8">SUM(C8)</f>
        <v>140000000</v>
      </c>
      <c r="E8" s="20"/>
      <c r="F8" s="20"/>
      <c r="G8" s="20"/>
      <c r="H8" s="20"/>
      <c r="I8" s="17"/>
      <c r="J8" s="21">
        <f t="shared" si="3"/>
        <v>140000000</v>
      </c>
      <c r="K8" s="18"/>
      <c r="L8" s="11" t="s">
        <v>191</v>
      </c>
      <c r="M8" s="11" t="s">
        <v>192</v>
      </c>
      <c r="N8" s="19">
        <v>1500000</v>
      </c>
      <c r="O8" s="29">
        <v>1500000</v>
      </c>
      <c r="P8" s="29"/>
      <c r="Q8" s="29"/>
      <c r="R8" s="29"/>
      <c r="S8" s="29"/>
      <c r="T8" s="29"/>
      <c r="U8" s="29">
        <f t="shared" si="5"/>
        <v>1500000</v>
      </c>
      <c r="V8" s="13">
        <f t="shared" si="7"/>
        <v>0</v>
      </c>
      <c r="W8" s="12"/>
      <c r="X8" s="12"/>
      <c r="Y8" s="12"/>
      <c r="Z8" s="12"/>
      <c r="AA8" s="12"/>
      <c r="AB8" s="12"/>
      <c r="AC8" s="12"/>
      <c r="AD8" s="12"/>
    </row>
    <row r="9" spans="1:30" ht="13.15" customHeight="1" x14ac:dyDescent="0.25">
      <c r="A9" s="11" t="s">
        <v>15</v>
      </c>
      <c r="B9" s="11" t="s">
        <v>16</v>
      </c>
      <c r="C9" s="19">
        <f>SUM(C10)</f>
        <v>20000000</v>
      </c>
      <c r="D9" s="20">
        <f t="shared" si="8"/>
        <v>20000000</v>
      </c>
      <c r="E9" s="20"/>
      <c r="F9" s="20"/>
      <c r="G9" s="20"/>
      <c r="H9" s="20"/>
      <c r="I9" s="17"/>
      <c r="J9" s="21">
        <f t="shared" si="3"/>
        <v>20000000</v>
      </c>
      <c r="K9" s="18"/>
      <c r="L9" s="11" t="s">
        <v>193</v>
      </c>
      <c r="M9" s="11" t="s">
        <v>194</v>
      </c>
      <c r="N9" s="19">
        <v>17000000</v>
      </c>
      <c r="O9" s="29">
        <v>12000000</v>
      </c>
      <c r="P9" s="29"/>
      <c r="Q9" s="29"/>
      <c r="R9" s="29">
        <v>5000000</v>
      </c>
      <c r="S9" s="29"/>
      <c r="T9" s="29"/>
      <c r="U9" s="29">
        <f t="shared" si="5"/>
        <v>17000000</v>
      </c>
      <c r="V9" s="13">
        <f t="shared" si="7"/>
        <v>0</v>
      </c>
      <c r="W9" s="12"/>
      <c r="X9" s="12"/>
      <c r="Y9" s="12"/>
      <c r="Z9" s="12"/>
      <c r="AA9" s="12"/>
      <c r="AB9" s="12"/>
      <c r="AC9" s="12"/>
      <c r="AD9" s="12"/>
    </row>
    <row r="10" spans="1:30" ht="13.15" customHeight="1" x14ac:dyDescent="0.25">
      <c r="A10" s="11" t="s">
        <v>17</v>
      </c>
      <c r="B10" s="11" t="s">
        <v>18</v>
      </c>
      <c r="C10" s="19">
        <v>20000000</v>
      </c>
      <c r="D10" s="20">
        <f t="shared" si="8"/>
        <v>20000000</v>
      </c>
      <c r="E10" s="20"/>
      <c r="F10" s="20"/>
      <c r="G10" s="20"/>
      <c r="H10" s="20"/>
      <c r="I10" s="17"/>
      <c r="J10" s="21">
        <f t="shared" si="3"/>
        <v>20000000</v>
      </c>
      <c r="K10" s="18"/>
      <c r="L10" s="11" t="s">
        <v>195</v>
      </c>
      <c r="M10" s="11" t="s">
        <v>196</v>
      </c>
      <c r="N10" s="19">
        <v>2500000</v>
      </c>
      <c r="O10" s="29">
        <v>1500000</v>
      </c>
      <c r="P10" s="29"/>
      <c r="Q10" s="29"/>
      <c r="R10" s="29">
        <v>1000000</v>
      </c>
      <c r="S10" s="29"/>
      <c r="T10" s="29"/>
      <c r="U10" s="29">
        <f t="shared" si="5"/>
        <v>2500000</v>
      </c>
      <c r="V10" s="13">
        <f t="shared" si="7"/>
        <v>0</v>
      </c>
      <c r="W10" s="12"/>
      <c r="X10" s="12"/>
      <c r="Y10" s="12"/>
      <c r="Z10" s="12"/>
      <c r="AA10" s="12"/>
      <c r="AB10" s="12"/>
      <c r="AC10" s="12"/>
      <c r="AD10" s="12"/>
    </row>
    <row r="11" spans="1:30" ht="13.15" customHeight="1" x14ac:dyDescent="0.25">
      <c r="A11" s="11" t="s">
        <v>19</v>
      </c>
      <c r="B11" s="11" t="s">
        <v>20</v>
      </c>
      <c r="C11" s="19">
        <f>SUM(C12)</f>
        <v>36000000</v>
      </c>
      <c r="D11" s="20">
        <f t="shared" si="8"/>
        <v>36000000</v>
      </c>
      <c r="E11" s="20"/>
      <c r="F11" s="20"/>
      <c r="G11" s="20"/>
      <c r="H11" s="20"/>
      <c r="I11" s="17"/>
      <c r="J11" s="21">
        <f t="shared" si="3"/>
        <v>36000000</v>
      </c>
      <c r="K11" s="18"/>
      <c r="L11" s="14" t="s">
        <v>197</v>
      </c>
      <c r="M11" s="14" t="s">
        <v>198</v>
      </c>
      <c r="N11" s="15">
        <f>SUM(N12+N14)</f>
        <v>60000000</v>
      </c>
      <c r="O11" s="30">
        <f>SUM(O12+O14)</f>
        <v>60000000</v>
      </c>
      <c r="P11" s="29"/>
      <c r="Q11" s="29"/>
      <c r="R11" s="29"/>
      <c r="S11" s="29"/>
      <c r="T11" s="29"/>
      <c r="U11" s="30">
        <f t="shared" si="5"/>
        <v>60000000</v>
      </c>
      <c r="V11" s="13">
        <f t="shared" si="7"/>
        <v>0</v>
      </c>
      <c r="W11" s="12"/>
      <c r="X11" s="12"/>
      <c r="Y11" s="12"/>
      <c r="Z11" s="12"/>
      <c r="AA11" s="12"/>
      <c r="AB11" s="12"/>
      <c r="AC11" s="12"/>
      <c r="AD11" s="12"/>
    </row>
    <row r="12" spans="1:30" ht="13.15" customHeight="1" x14ac:dyDescent="0.25">
      <c r="A12" s="11" t="s">
        <v>21</v>
      </c>
      <c r="B12" s="11" t="s">
        <v>22</v>
      </c>
      <c r="C12" s="19">
        <v>36000000</v>
      </c>
      <c r="D12" s="20">
        <f t="shared" si="8"/>
        <v>36000000</v>
      </c>
      <c r="E12" s="20"/>
      <c r="F12" s="20"/>
      <c r="G12" s="20"/>
      <c r="H12" s="20"/>
      <c r="I12" s="17"/>
      <c r="J12" s="21">
        <f t="shared" si="3"/>
        <v>36000000</v>
      </c>
      <c r="K12" s="18"/>
      <c r="L12" s="11" t="s">
        <v>199</v>
      </c>
      <c r="M12" s="11" t="s">
        <v>200</v>
      </c>
      <c r="N12" s="19">
        <f>SUM(N13)</f>
        <v>55000000</v>
      </c>
      <c r="O12" s="29">
        <f>SUM(O13)</f>
        <v>55000000</v>
      </c>
      <c r="P12" s="29"/>
      <c r="Q12" s="29"/>
      <c r="R12" s="29"/>
      <c r="S12" s="29"/>
      <c r="T12" s="29"/>
      <c r="U12" s="29">
        <f t="shared" si="5"/>
        <v>55000000</v>
      </c>
      <c r="V12" s="13">
        <f t="shared" si="7"/>
        <v>0</v>
      </c>
      <c r="W12" s="12"/>
      <c r="X12" s="12"/>
      <c r="Y12" s="12"/>
      <c r="Z12" s="12"/>
      <c r="AA12" s="12"/>
      <c r="AB12" s="12"/>
      <c r="AC12" s="12"/>
      <c r="AD12" s="12"/>
    </row>
    <row r="13" spans="1:30" ht="13.15" customHeight="1" x14ac:dyDescent="0.25">
      <c r="A13" s="11" t="s">
        <v>23</v>
      </c>
      <c r="B13" s="11" t="s">
        <v>24</v>
      </c>
      <c r="C13" s="19">
        <f>SUM(C14)</f>
        <v>69000000</v>
      </c>
      <c r="D13" s="20">
        <f t="shared" si="8"/>
        <v>69000000</v>
      </c>
      <c r="E13" s="20"/>
      <c r="F13" s="20"/>
      <c r="G13" s="20"/>
      <c r="H13" s="20"/>
      <c r="I13" s="17"/>
      <c r="J13" s="21">
        <f t="shared" si="3"/>
        <v>69000000</v>
      </c>
      <c r="K13" s="18"/>
      <c r="L13" s="11" t="s">
        <v>201</v>
      </c>
      <c r="M13" s="11" t="s">
        <v>202</v>
      </c>
      <c r="N13" s="19">
        <v>55000000</v>
      </c>
      <c r="O13" s="29">
        <v>55000000</v>
      </c>
      <c r="P13" s="29"/>
      <c r="Q13" s="29"/>
      <c r="R13" s="29"/>
      <c r="S13" s="29"/>
      <c r="T13" s="29"/>
      <c r="U13" s="29">
        <f t="shared" si="5"/>
        <v>55000000</v>
      </c>
      <c r="V13" s="13">
        <f t="shared" si="7"/>
        <v>0</v>
      </c>
      <c r="W13" s="12"/>
      <c r="X13" s="12"/>
      <c r="Y13" s="12"/>
      <c r="Z13" s="12"/>
      <c r="AA13" s="12"/>
      <c r="AB13" s="12"/>
      <c r="AC13" s="12"/>
      <c r="AD13" s="12"/>
    </row>
    <row r="14" spans="1:30" ht="13.15" customHeight="1" x14ac:dyDescent="0.25">
      <c r="A14" s="11" t="s">
        <v>25</v>
      </c>
      <c r="B14" s="11" t="s">
        <v>26</v>
      </c>
      <c r="C14" s="19">
        <v>69000000</v>
      </c>
      <c r="D14" s="20">
        <f t="shared" si="8"/>
        <v>69000000</v>
      </c>
      <c r="E14" s="20"/>
      <c r="F14" s="20"/>
      <c r="G14" s="20"/>
      <c r="H14" s="20"/>
      <c r="I14" s="17"/>
      <c r="J14" s="21">
        <f t="shared" si="3"/>
        <v>69000000</v>
      </c>
      <c r="K14" s="18"/>
      <c r="L14" s="11" t="s">
        <v>203</v>
      </c>
      <c r="M14" s="11" t="s">
        <v>204</v>
      </c>
      <c r="N14" s="19">
        <v>5000000</v>
      </c>
      <c r="O14" s="29">
        <v>5000000</v>
      </c>
      <c r="P14" s="29"/>
      <c r="Q14" s="29"/>
      <c r="R14" s="29"/>
      <c r="S14" s="29"/>
      <c r="T14" s="29"/>
      <c r="U14" s="29">
        <f t="shared" si="5"/>
        <v>5000000</v>
      </c>
      <c r="V14" s="13">
        <f t="shared" si="7"/>
        <v>0</v>
      </c>
      <c r="W14" s="12"/>
      <c r="X14" s="12"/>
      <c r="Y14" s="12"/>
      <c r="Z14" s="12"/>
      <c r="AA14" s="12"/>
      <c r="AB14" s="12"/>
      <c r="AC14" s="12"/>
      <c r="AD14" s="12"/>
    </row>
    <row r="15" spans="1:30" ht="13.15" customHeight="1" x14ac:dyDescent="0.25">
      <c r="A15" s="11" t="s">
        <v>27</v>
      </c>
      <c r="B15" s="11" t="s">
        <v>28</v>
      </c>
      <c r="C15" s="19">
        <f>SUM(C16)</f>
        <v>170000000</v>
      </c>
      <c r="D15" s="20">
        <f t="shared" si="8"/>
        <v>170000000</v>
      </c>
      <c r="E15" s="20"/>
      <c r="F15" s="20"/>
      <c r="G15" s="20"/>
      <c r="H15" s="20"/>
      <c r="I15" s="17"/>
      <c r="J15" s="21">
        <f t="shared" si="3"/>
        <v>170000000</v>
      </c>
      <c r="K15" s="18"/>
      <c r="L15" s="14" t="s">
        <v>205</v>
      </c>
      <c r="M15" s="14" t="s">
        <v>206</v>
      </c>
      <c r="N15" s="15">
        <f>SUM(N16:N21)</f>
        <v>66000000</v>
      </c>
      <c r="O15" s="30">
        <f>SUM(O16:O21)</f>
        <v>66000000</v>
      </c>
      <c r="P15" s="30"/>
      <c r="Q15" s="30"/>
      <c r="R15" s="30">
        <f t="shared" ref="R15:T15" si="9">SUM(R16:R21)</f>
        <v>0</v>
      </c>
      <c r="S15" s="30"/>
      <c r="T15" s="30">
        <f t="shared" si="9"/>
        <v>0</v>
      </c>
      <c r="U15" s="30">
        <f t="shared" si="5"/>
        <v>66000000</v>
      </c>
      <c r="V15" s="13">
        <f t="shared" si="7"/>
        <v>0</v>
      </c>
      <c r="W15" s="12"/>
      <c r="X15" s="12"/>
      <c r="Y15" s="12"/>
      <c r="Z15" s="12"/>
      <c r="AA15" s="12"/>
      <c r="AB15" s="12"/>
      <c r="AC15" s="12"/>
      <c r="AD15" s="12"/>
    </row>
    <row r="16" spans="1:30" ht="13.15" customHeight="1" x14ac:dyDescent="0.25">
      <c r="A16" s="11" t="s">
        <v>29</v>
      </c>
      <c r="B16" s="11" t="s">
        <v>30</v>
      </c>
      <c r="C16" s="19">
        <v>170000000</v>
      </c>
      <c r="D16" s="20">
        <f t="shared" si="8"/>
        <v>170000000</v>
      </c>
      <c r="E16" s="20"/>
      <c r="F16" s="20"/>
      <c r="G16" s="20"/>
      <c r="H16" s="20"/>
      <c r="I16" s="17"/>
      <c r="J16" s="21">
        <f t="shared" si="3"/>
        <v>170000000</v>
      </c>
      <c r="K16" s="18"/>
      <c r="L16" s="11" t="s">
        <v>207</v>
      </c>
      <c r="M16" s="11" t="s">
        <v>208</v>
      </c>
      <c r="N16" s="19">
        <v>18000000</v>
      </c>
      <c r="O16" s="29">
        <v>18000000</v>
      </c>
      <c r="P16" s="29"/>
      <c r="Q16" s="29"/>
      <c r="R16" s="29"/>
      <c r="S16" s="29"/>
      <c r="T16" s="29">
        <v>0</v>
      </c>
      <c r="U16" s="29">
        <f t="shared" si="5"/>
        <v>18000000</v>
      </c>
      <c r="V16" s="13">
        <f t="shared" si="7"/>
        <v>0</v>
      </c>
      <c r="W16" s="12"/>
      <c r="X16" s="12"/>
      <c r="Y16" s="12"/>
      <c r="Z16" s="12"/>
      <c r="AA16" s="12"/>
      <c r="AB16" s="12"/>
      <c r="AC16" s="12"/>
      <c r="AD16" s="12"/>
    </row>
    <row r="17" spans="1:30" ht="13.15" customHeight="1" x14ac:dyDescent="0.25">
      <c r="A17" s="11" t="s">
        <v>31</v>
      </c>
      <c r="B17" s="11" t="s">
        <v>32</v>
      </c>
      <c r="C17" s="19">
        <f>SUM(C18)</f>
        <v>16000000</v>
      </c>
      <c r="D17" s="20">
        <f t="shared" si="8"/>
        <v>16000000</v>
      </c>
      <c r="E17" s="20"/>
      <c r="F17" s="20"/>
      <c r="G17" s="20"/>
      <c r="H17" s="20"/>
      <c r="I17" s="17"/>
      <c r="J17" s="21">
        <f t="shared" si="3"/>
        <v>16000000</v>
      </c>
      <c r="K17" s="18"/>
      <c r="L17" s="11" t="s">
        <v>209</v>
      </c>
      <c r="M17" s="11" t="s">
        <v>210</v>
      </c>
      <c r="N17" s="19">
        <v>20000000</v>
      </c>
      <c r="O17" s="29">
        <v>20000000</v>
      </c>
      <c r="P17" s="29"/>
      <c r="Q17" s="29"/>
      <c r="R17" s="29"/>
      <c r="S17" s="29"/>
      <c r="T17" s="29"/>
      <c r="U17" s="29">
        <f t="shared" si="5"/>
        <v>20000000</v>
      </c>
      <c r="V17" s="13">
        <f t="shared" si="7"/>
        <v>0</v>
      </c>
      <c r="W17" s="12"/>
      <c r="X17" s="12"/>
      <c r="Y17" s="12"/>
      <c r="Z17" s="12"/>
      <c r="AA17" s="12"/>
      <c r="AB17" s="12"/>
      <c r="AC17" s="12"/>
      <c r="AD17" s="12"/>
    </row>
    <row r="18" spans="1:30" ht="13.15" customHeight="1" x14ac:dyDescent="0.25">
      <c r="A18" s="11" t="s">
        <v>33</v>
      </c>
      <c r="B18" s="11" t="s">
        <v>34</v>
      </c>
      <c r="C18" s="19">
        <v>16000000</v>
      </c>
      <c r="D18" s="20">
        <f t="shared" si="8"/>
        <v>16000000</v>
      </c>
      <c r="E18" s="20"/>
      <c r="F18" s="20"/>
      <c r="G18" s="20"/>
      <c r="H18" s="20"/>
      <c r="I18" s="17"/>
      <c r="J18" s="21">
        <f t="shared" si="3"/>
        <v>16000000</v>
      </c>
      <c r="K18" s="18"/>
      <c r="L18" s="11" t="s">
        <v>211</v>
      </c>
      <c r="M18" s="11" t="s">
        <v>212</v>
      </c>
      <c r="N18" s="19">
        <v>20000000</v>
      </c>
      <c r="O18" s="29">
        <v>20000000</v>
      </c>
      <c r="P18" s="29"/>
      <c r="Q18" s="29"/>
      <c r="R18" s="29">
        <v>0</v>
      </c>
      <c r="S18" s="29"/>
      <c r="T18" s="29"/>
      <c r="U18" s="29">
        <f t="shared" si="5"/>
        <v>20000000</v>
      </c>
      <c r="V18" s="13">
        <f t="shared" si="7"/>
        <v>0</v>
      </c>
      <c r="W18" s="12"/>
      <c r="X18" s="12"/>
      <c r="Y18" s="12"/>
      <c r="Z18" s="12"/>
      <c r="AA18" s="12"/>
      <c r="AB18" s="12"/>
      <c r="AC18" s="12"/>
      <c r="AD18" s="12"/>
    </row>
    <row r="19" spans="1:30" ht="13.15" customHeight="1" x14ac:dyDescent="0.25">
      <c r="A19" s="11" t="s">
        <v>35</v>
      </c>
      <c r="B19" s="11" t="s">
        <v>36</v>
      </c>
      <c r="C19" s="19">
        <f>SUM(C20)</f>
        <v>200000</v>
      </c>
      <c r="D19" s="20">
        <f t="shared" si="8"/>
        <v>200000</v>
      </c>
      <c r="E19" s="20"/>
      <c r="F19" s="20"/>
      <c r="G19" s="20"/>
      <c r="H19" s="20"/>
      <c r="I19" s="17"/>
      <c r="J19" s="21">
        <f t="shared" si="3"/>
        <v>200000</v>
      </c>
      <c r="K19" s="18"/>
      <c r="L19" s="11" t="s">
        <v>213</v>
      </c>
      <c r="M19" s="11" t="s">
        <v>214</v>
      </c>
      <c r="N19" s="19">
        <v>2000000</v>
      </c>
      <c r="O19" s="29">
        <v>2000000</v>
      </c>
      <c r="P19" s="29"/>
      <c r="Q19" s="29"/>
      <c r="R19" s="29"/>
      <c r="S19" s="29"/>
      <c r="T19" s="29"/>
      <c r="U19" s="29">
        <f t="shared" si="5"/>
        <v>2000000</v>
      </c>
      <c r="V19" s="13">
        <f t="shared" si="7"/>
        <v>0</v>
      </c>
      <c r="W19" s="12"/>
      <c r="X19" s="12"/>
      <c r="Y19" s="12"/>
      <c r="Z19" s="12"/>
      <c r="AA19" s="12"/>
      <c r="AB19" s="12"/>
      <c r="AC19" s="12"/>
      <c r="AD19" s="12"/>
    </row>
    <row r="20" spans="1:30" ht="13.15" customHeight="1" x14ac:dyDescent="0.25">
      <c r="A20" s="11" t="s">
        <v>37</v>
      </c>
      <c r="B20" s="11" t="s">
        <v>38</v>
      </c>
      <c r="C20" s="19">
        <v>200000</v>
      </c>
      <c r="D20" s="20">
        <f t="shared" si="8"/>
        <v>200000</v>
      </c>
      <c r="E20" s="20"/>
      <c r="F20" s="20"/>
      <c r="G20" s="20"/>
      <c r="H20" s="20"/>
      <c r="I20" s="17"/>
      <c r="J20" s="21">
        <f t="shared" si="3"/>
        <v>200000</v>
      </c>
      <c r="K20" s="18"/>
      <c r="L20" s="11" t="s">
        <v>215</v>
      </c>
      <c r="M20" s="11" t="s">
        <v>216</v>
      </c>
      <c r="N20" s="19">
        <v>4000000</v>
      </c>
      <c r="O20" s="29">
        <v>4000000</v>
      </c>
      <c r="P20" s="29"/>
      <c r="Q20" s="29"/>
      <c r="R20" s="29"/>
      <c r="S20" s="29"/>
      <c r="T20" s="29">
        <v>0</v>
      </c>
      <c r="U20" s="29">
        <f t="shared" si="5"/>
        <v>4000000</v>
      </c>
      <c r="V20" s="13">
        <f t="shared" si="7"/>
        <v>0</v>
      </c>
      <c r="W20" s="12"/>
      <c r="X20" s="12"/>
      <c r="Y20" s="12"/>
      <c r="Z20" s="12"/>
      <c r="AA20" s="12"/>
      <c r="AB20" s="12"/>
      <c r="AC20" s="12"/>
      <c r="AD20" s="12"/>
    </row>
    <row r="21" spans="1:30" ht="13.15" customHeight="1" x14ac:dyDescent="0.25">
      <c r="A21" s="11" t="s">
        <v>39</v>
      </c>
      <c r="B21" s="11" t="s">
        <v>40</v>
      </c>
      <c r="C21" s="19">
        <f>SUM(C22:C25)</f>
        <v>89000000</v>
      </c>
      <c r="D21" s="20">
        <f t="shared" si="8"/>
        <v>89000000</v>
      </c>
      <c r="E21" s="20"/>
      <c r="F21" s="20"/>
      <c r="G21" s="20"/>
      <c r="H21" s="20"/>
      <c r="I21" s="17"/>
      <c r="J21" s="21">
        <f t="shared" si="3"/>
        <v>89000000</v>
      </c>
      <c r="K21" s="18"/>
      <c r="L21" s="11" t="s">
        <v>217</v>
      </c>
      <c r="M21" s="11" t="s">
        <v>218</v>
      </c>
      <c r="N21" s="19">
        <v>2000000</v>
      </c>
      <c r="O21" s="29">
        <v>2000000</v>
      </c>
      <c r="P21" s="29"/>
      <c r="Q21" s="29"/>
      <c r="R21" s="29"/>
      <c r="S21" s="29"/>
      <c r="T21" s="29"/>
      <c r="U21" s="29">
        <f t="shared" si="5"/>
        <v>2000000</v>
      </c>
      <c r="V21" s="13">
        <f t="shared" si="7"/>
        <v>0</v>
      </c>
      <c r="W21" s="12"/>
      <c r="X21" s="12"/>
      <c r="Y21" s="12"/>
      <c r="Z21" s="12"/>
      <c r="AA21" s="12"/>
      <c r="AB21" s="12"/>
      <c r="AC21" s="12"/>
      <c r="AD21" s="12"/>
    </row>
    <row r="22" spans="1:30" ht="13.15" customHeight="1" x14ac:dyDescent="0.25">
      <c r="A22" s="11" t="s">
        <v>41</v>
      </c>
      <c r="B22" s="11" t="s">
        <v>42</v>
      </c>
      <c r="C22" s="19">
        <v>34000000</v>
      </c>
      <c r="D22" s="20">
        <f t="shared" si="8"/>
        <v>34000000</v>
      </c>
      <c r="E22" s="20"/>
      <c r="F22" s="20"/>
      <c r="G22" s="20"/>
      <c r="H22" s="20"/>
      <c r="I22" s="17"/>
      <c r="J22" s="21">
        <f t="shared" si="3"/>
        <v>34000000</v>
      </c>
      <c r="K22" s="18"/>
      <c r="L22" s="14" t="s">
        <v>219</v>
      </c>
      <c r="M22" s="14" t="s">
        <v>220</v>
      </c>
      <c r="N22" s="15">
        <f>SUM(N23:N28)</f>
        <v>164900000</v>
      </c>
      <c r="O22" s="30">
        <f>SUM(O23:O28)</f>
        <v>164900000</v>
      </c>
      <c r="P22" s="29"/>
      <c r="Q22" s="29"/>
      <c r="R22" s="29"/>
      <c r="S22" s="29"/>
      <c r="T22" s="29"/>
      <c r="U22" s="30">
        <f t="shared" si="5"/>
        <v>164900000</v>
      </c>
      <c r="V22" s="13">
        <f t="shared" si="7"/>
        <v>0</v>
      </c>
      <c r="W22" s="12"/>
      <c r="X22" s="12"/>
      <c r="Y22" s="12"/>
      <c r="Z22" s="12"/>
      <c r="AA22" s="12"/>
      <c r="AB22" s="12"/>
      <c r="AC22" s="12"/>
      <c r="AD22" s="12"/>
    </row>
    <row r="23" spans="1:30" ht="13.15" customHeight="1" x14ac:dyDescent="0.25">
      <c r="A23" s="11" t="s">
        <v>43</v>
      </c>
      <c r="B23" s="11" t="s">
        <v>44</v>
      </c>
      <c r="C23" s="19">
        <v>12000000</v>
      </c>
      <c r="D23" s="20">
        <f t="shared" si="8"/>
        <v>12000000</v>
      </c>
      <c r="E23" s="20"/>
      <c r="F23" s="20"/>
      <c r="G23" s="20"/>
      <c r="H23" s="20"/>
      <c r="I23" s="17"/>
      <c r="J23" s="21">
        <f t="shared" si="3"/>
        <v>12000000</v>
      </c>
      <c r="K23" s="18"/>
      <c r="L23" s="11" t="s">
        <v>221</v>
      </c>
      <c r="M23" s="11" t="s">
        <v>222</v>
      </c>
      <c r="N23" s="19">
        <v>300000</v>
      </c>
      <c r="O23" s="29">
        <v>300000</v>
      </c>
      <c r="P23" s="29"/>
      <c r="Q23" s="29"/>
      <c r="R23" s="29"/>
      <c r="S23" s="29"/>
      <c r="T23" s="29"/>
      <c r="U23" s="29">
        <f t="shared" si="5"/>
        <v>300000</v>
      </c>
      <c r="V23" s="13">
        <f t="shared" si="7"/>
        <v>0</v>
      </c>
      <c r="W23" s="12"/>
      <c r="X23" s="12"/>
      <c r="Y23" s="12"/>
      <c r="Z23" s="12"/>
      <c r="AA23" s="12"/>
      <c r="AB23" s="12"/>
      <c r="AC23" s="12"/>
      <c r="AD23" s="12"/>
    </row>
    <row r="24" spans="1:30" ht="13.15" customHeight="1" x14ac:dyDescent="0.25">
      <c r="A24" s="11" t="s">
        <v>45</v>
      </c>
      <c r="B24" s="11" t="s">
        <v>46</v>
      </c>
      <c r="C24" s="19">
        <v>33000000</v>
      </c>
      <c r="D24" s="20">
        <f t="shared" si="8"/>
        <v>33000000</v>
      </c>
      <c r="E24" s="20"/>
      <c r="F24" s="20"/>
      <c r="G24" s="20"/>
      <c r="H24" s="20"/>
      <c r="I24" s="17"/>
      <c r="J24" s="21">
        <f t="shared" si="3"/>
        <v>33000000</v>
      </c>
      <c r="K24" s="18"/>
      <c r="L24" s="11" t="s">
        <v>223</v>
      </c>
      <c r="M24" s="11" t="s">
        <v>224</v>
      </c>
      <c r="N24" s="19">
        <v>600000</v>
      </c>
      <c r="O24" s="29">
        <v>600000</v>
      </c>
      <c r="P24" s="29"/>
      <c r="Q24" s="29"/>
      <c r="R24" s="29"/>
      <c r="S24" s="29"/>
      <c r="T24" s="29"/>
      <c r="U24" s="29">
        <f t="shared" si="5"/>
        <v>600000</v>
      </c>
      <c r="V24" s="13">
        <f t="shared" si="7"/>
        <v>0</v>
      </c>
      <c r="W24" s="12"/>
      <c r="X24" s="12"/>
      <c r="Y24" s="12"/>
      <c r="Z24" s="12"/>
      <c r="AA24" s="12"/>
      <c r="AB24" s="12"/>
      <c r="AC24" s="12"/>
      <c r="AD24" s="12"/>
    </row>
    <row r="25" spans="1:30" ht="13.15" customHeight="1" x14ac:dyDescent="0.25">
      <c r="A25" s="11" t="s">
        <v>47</v>
      </c>
      <c r="B25" s="11" t="s">
        <v>48</v>
      </c>
      <c r="C25" s="19">
        <v>10000000</v>
      </c>
      <c r="D25" s="20">
        <f t="shared" si="8"/>
        <v>10000000</v>
      </c>
      <c r="E25" s="20"/>
      <c r="F25" s="20"/>
      <c r="G25" s="20"/>
      <c r="H25" s="20"/>
      <c r="I25" s="17"/>
      <c r="J25" s="21">
        <f t="shared" si="3"/>
        <v>10000000</v>
      </c>
      <c r="K25" s="18"/>
      <c r="L25" s="11" t="s">
        <v>225</v>
      </c>
      <c r="M25" s="11" t="s">
        <v>226</v>
      </c>
      <c r="N25" s="27">
        <v>5000000</v>
      </c>
      <c r="O25" s="29">
        <v>5000000</v>
      </c>
      <c r="P25" s="29"/>
      <c r="Q25" s="29"/>
      <c r="R25" s="29"/>
      <c r="S25" s="29"/>
      <c r="T25" s="29"/>
      <c r="U25" s="29">
        <f t="shared" si="5"/>
        <v>5000000</v>
      </c>
      <c r="V25" s="13">
        <f t="shared" si="7"/>
        <v>0</v>
      </c>
      <c r="W25" s="12"/>
      <c r="X25" s="12"/>
      <c r="Y25" s="12"/>
      <c r="Z25" s="12"/>
      <c r="AA25" s="12"/>
      <c r="AB25" s="12"/>
      <c r="AC25" s="12"/>
      <c r="AD25" s="12"/>
    </row>
    <row r="26" spans="1:30" ht="13.15" customHeight="1" x14ac:dyDescent="0.25">
      <c r="A26" s="11" t="s">
        <v>49</v>
      </c>
      <c r="B26" s="11" t="s">
        <v>50</v>
      </c>
      <c r="C26" s="19">
        <f>SUM(C27)</f>
        <v>18000000</v>
      </c>
      <c r="D26" s="20">
        <f t="shared" si="8"/>
        <v>18000000</v>
      </c>
      <c r="E26" s="20"/>
      <c r="F26" s="20"/>
      <c r="G26" s="20"/>
      <c r="H26" s="20"/>
      <c r="I26" s="17"/>
      <c r="J26" s="21">
        <f t="shared" si="3"/>
        <v>18000000</v>
      </c>
      <c r="K26" s="18"/>
      <c r="L26" s="11" t="s">
        <v>227</v>
      </c>
      <c r="M26" s="11" t="s">
        <v>228</v>
      </c>
      <c r="N26" s="27">
        <v>18000000</v>
      </c>
      <c r="O26" s="29">
        <v>18000000</v>
      </c>
      <c r="P26" s="29"/>
      <c r="Q26" s="29"/>
      <c r="R26" s="29"/>
      <c r="S26" s="29"/>
      <c r="T26" s="29"/>
      <c r="U26" s="29">
        <f t="shared" si="5"/>
        <v>18000000</v>
      </c>
      <c r="V26" s="13">
        <f t="shared" si="7"/>
        <v>0</v>
      </c>
      <c r="W26" s="12"/>
      <c r="X26" s="12"/>
      <c r="Y26" s="12"/>
      <c r="Z26" s="12"/>
      <c r="AA26" s="12"/>
      <c r="AB26" s="12"/>
      <c r="AC26" s="12"/>
      <c r="AD26" s="12"/>
    </row>
    <row r="27" spans="1:30" ht="13.15" customHeight="1" x14ac:dyDescent="0.25">
      <c r="A27" s="11" t="s">
        <v>51</v>
      </c>
      <c r="B27" s="11" t="s">
        <v>52</v>
      </c>
      <c r="C27" s="19">
        <v>18000000</v>
      </c>
      <c r="D27" s="20">
        <f t="shared" si="8"/>
        <v>18000000</v>
      </c>
      <c r="E27" s="20"/>
      <c r="F27" s="20"/>
      <c r="G27" s="20"/>
      <c r="H27" s="20"/>
      <c r="I27" s="17"/>
      <c r="J27" s="21">
        <f t="shared" si="3"/>
        <v>18000000</v>
      </c>
      <c r="K27" s="18"/>
      <c r="L27" s="11" t="s">
        <v>229</v>
      </c>
      <c r="M27" s="11" t="s">
        <v>230</v>
      </c>
      <c r="N27" s="27">
        <v>140000000</v>
      </c>
      <c r="O27" s="29">
        <v>140000000</v>
      </c>
      <c r="P27" s="29"/>
      <c r="Q27" s="29"/>
      <c r="R27" s="29"/>
      <c r="S27" s="29"/>
      <c r="T27" s="29"/>
      <c r="U27" s="29">
        <f t="shared" si="5"/>
        <v>140000000</v>
      </c>
      <c r="V27" s="13">
        <f t="shared" si="7"/>
        <v>0</v>
      </c>
      <c r="W27" s="12"/>
      <c r="X27" s="12"/>
      <c r="Y27" s="12"/>
      <c r="Z27" s="12"/>
      <c r="AA27" s="12"/>
      <c r="AB27" s="12"/>
      <c r="AC27" s="12"/>
      <c r="AD27" s="12"/>
    </row>
    <row r="28" spans="1:30" ht="13.15" customHeight="1" x14ac:dyDescent="0.25">
      <c r="A28" s="11" t="s">
        <v>53</v>
      </c>
      <c r="B28" s="11" t="s">
        <v>54</v>
      </c>
      <c r="C28" s="19">
        <f>SUM(C29:C30)</f>
        <v>8400000</v>
      </c>
      <c r="D28" s="20">
        <f t="shared" si="8"/>
        <v>8400000</v>
      </c>
      <c r="E28" s="20"/>
      <c r="F28" s="20"/>
      <c r="G28" s="20"/>
      <c r="H28" s="20"/>
      <c r="I28" s="17"/>
      <c r="J28" s="21">
        <f t="shared" si="3"/>
        <v>8400000</v>
      </c>
      <c r="K28" s="18"/>
      <c r="L28" s="11" t="s">
        <v>231</v>
      </c>
      <c r="M28" s="11" t="s">
        <v>232</v>
      </c>
      <c r="N28" s="27">
        <v>1000000</v>
      </c>
      <c r="O28" s="29">
        <v>1000000</v>
      </c>
      <c r="P28" s="29"/>
      <c r="Q28" s="29"/>
      <c r="R28" s="29"/>
      <c r="S28" s="29"/>
      <c r="T28" s="29"/>
      <c r="U28" s="29">
        <f t="shared" si="5"/>
        <v>1000000</v>
      </c>
      <c r="V28" s="13">
        <f t="shared" si="7"/>
        <v>0</v>
      </c>
      <c r="W28" s="12"/>
      <c r="X28" s="12"/>
      <c r="Y28" s="12"/>
      <c r="Z28" s="12"/>
      <c r="AA28" s="12"/>
      <c r="AB28" s="12"/>
      <c r="AC28" s="12"/>
      <c r="AD28" s="12"/>
    </row>
    <row r="29" spans="1:30" ht="13.15" customHeight="1" x14ac:dyDescent="0.25">
      <c r="A29" s="11" t="s">
        <v>55</v>
      </c>
      <c r="B29" s="11" t="s">
        <v>56</v>
      </c>
      <c r="C29" s="19">
        <v>6000000</v>
      </c>
      <c r="D29" s="20">
        <f t="shared" si="8"/>
        <v>6000000</v>
      </c>
      <c r="E29" s="20"/>
      <c r="F29" s="20"/>
      <c r="G29" s="20"/>
      <c r="H29" s="20"/>
      <c r="I29" s="17"/>
      <c r="J29" s="21">
        <f t="shared" si="3"/>
        <v>6000000</v>
      </c>
      <c r="K29" s="18"/>
      <c r="L29" s="14" t="s">
        <v>233</v>
      </c>
      <c r="M29" s="14" t="s">
        <v>234</v>
      </c>
      <c r="N29" s="28">
        <f>SUM(N30:N33)</f>
        <v>6500000</v>
      </c>
      <c r="O29" s="30">
        <f>SUM(O30:O33)</f>
        <v>6500000</v>
      </c>
      <c r="P29" s="29"/>
      <c r="Q29" s="29"/>
      <c r="R29" s="29"/>
      <c r="S29" s="29"/>
      <c r="T29" s="29"/>
      <c r="U29" s="30">
        <f t="shared" si="5"/>
        <v>6500000</v>
      </c>
      <c r="V29" s="13">
        <f t="shared" si="7"/>
        <v>0</v>
      </c>
      <c r="W29" s="12"/>
      <c r="X29" s="12"/>
      <c r="Y29" s="12"/>
      <c r="Z29" s="12"/>
      <c r="AA29" s="12"/>
      <c r="AB29" s="12"/>
      <c r="AC29" s="12"/>
      <c r="AD29" s="12"/>
    </row>
    <row r="30" spans="1:30" ht="13.15" customHeight="1" x14ac:dyDescent="0.25">
      <c r="A30" s="11" t="s">
        <v>57</v>
      </c>
      <c r="B30" s="11" t="s">
        <v>58</v>
      </c>
      <c r="C30" s="19">
        <v>2400000</v>
      </c>
      <c r="D30" s="20">
        <f t="shared" si="8"/>
        <v>2400000</v>
      </c>
      <c r="E30" s="20"/>
      <c r="F30" s="20"/>
      <c r="G30" s="20"/>
      <c r="H30" s="20"/>
      <c r="I30" s="17"/>
      <c r="J30" s="21">
        <f t="shared" si="3"/>
        <v>2400000</v>
      </c>
      <c r="K30" s="18"/>
      <c r="L30" s="11" t="s">
        <v>235</v>
      </c>
      <c r="M30" s="11" t="s">
        <v>236</v>
      </c>
      <c r="N30" s="27">
        <v>1500000</v>
      </c>
      <c r="O30" s="29">
        <v>1500000</v>
      </c>
      <c r="P30" s="29"/>
      <c r="Q30" s="29"/>
      <c r="R30" s="29"/>
      <c r="S30" s="29"/>
      <c r="T30" s="29"/>
      <c r="U30" s="29">
        <f t="shared" si="5"/>
        <v>1500000</v>
      </c>
      <c r="V30" s="13">
        <f t="shared" si="7"/>
        <v>0</v>
      </c>
      <c r="W30" s="12"/>
      <c r="X30" s="12"/>
      <c r="Y30" s="12"/>
      <c r="Z30" s="12"/>
      <c r="AA30" s="12"/>
      <c r="AB30" s="12"/>
      <c r="AC30" s="12"/>
      <c r="AD30" s="12"/>
    </row>
    <row r="31" spans="1:30" ht="13.15" customHeight="1" x14ac:dyDescent="0.25">
      <c r="A31" s="11" t="s">
        <v>59</v>
      </c>
      <c r="B31" s="11" t="s">
        <v>60</v>
      </c>
      <c r="C31" s="19">
        <v>24000000</v>
      </c>
      <c r="D31" s="20">
        <f t="shared" si="8"/>
        <v>24000000</v>
      </c>
      <c r="E31" s="20"/>
      <c r="F31" s="20"/>
      <c r="G31" s="20"/>
      <c r="H31" s="20"/>
      <c r="I31" s="17"/>
      <c r="J31" s="21">
        <f t="shared" si="3"/>
        <v>24000000</v>
      </c>
      <c r="K31" s="18"/>
      <c r="L31" s="11" t="s">
        <v>237</v>
      </c>
      <c r="M31" s="11" t="s">
        <v>238</v>
      </c>
      <c r="N31" s="27">
        <v>1000000</v>
      </c>
      <c r="O31" s="29">
        <v>1000000</v>
      </c>
      <c r="P31" s="29"/>
      <c r="Q31" s="29"/>
      <c r="R31" s="29"/>
      <c r="S31" s="29"/>
      <c r="T31" s="29"/>
      <c r="U31" s="29">
        <f t="shared" si="5"/>
        <v>1000000</v>
      </c>
      <c r="V31" s="13">
        <f t="shared" si="7"/>
        <v>0</v>
      </c>
      <c r="W31" s="12"/>
      <c r="X31" s="12"/>
      <c r="Y31" s="12"/>
      <c r="Z31" s="12"/>
      <c r="AA31" s="12"/>
      <c r="AB31" s="12"/>
      <c r="AC31" s="12"/>
      <c r="AD31" s="12"/>
    </row>
    <row r="32" spans="1:30" ht="13.15" customHeight="1" x14ac:dyDescent="0.25">
      <c r="A32" s="11" t="s">
        <v>61</v>
      </c>
      <c r="B32" s="11" t="s">
        <v>62</v>
      </c>
      <c r="C32" s="19">
        <v>26000000</v>
      </c>
      <c r="D32" s="20">
        <f t="shared" si="8"/>
        <v>26000000</v>
      </c>
      <c r="E32" s="20"/>
      <c r="F32" s="20"/>
      <c r="G32" s="20"/>
      <c r="H32" s="20"/>
      <c r="I32" s="17"/>
      <c r="J32" s="21">
        <f t="shared" si="3"/>
        <v>26000000</v>
      </c>
      <c r="K32" s="18"/>
      <c r="L32" s="11" t="s">
        <v>239</v>
      </c>
      <c r="M32" s="11" t="s">
        <v>240</v>
      </c>
      <c r="N32" s="27">
        <v>3000000</v>
      </c>
      <c r="O32" s="29">
        <v>3000000</v>
      </c>
      <c r="P32" s="29"/>
      <c r="Q32" s="29"/>
      <c r="R32" s="29"/>
      <c r="S32" s="29"/>
      <c r="T32" s="29"/>
      <c r="U32" s="29">
        <f t="shared" si="5"/>
        <v>3000000</v>
      </c>
      <c r="V32" s="13">
        <f t="shared" si="7"/>
        <v>0</v>
      </c>
      <c r="W32" s="12"/>
      <c r="X32" s="12"/>
      <c r="Y32" s="12"/>
      <c r="Z32" s="12"/>
      <c r="AA32" s="12"/>
      <c r="AB32" s="12"/>
      <c r="AC32" s="12"/>
      <c r="AD32" s="12"/>
    </row>
    <row r="33" spans="1:30" ht="13.15" customHeight="1" x14ac:dyDescent="0.25">
      <c r="A33" s="11" t="s">
        <v>64</v>
      </c>
      <c r="B33" s="11" t="s">
        <v>65</v>
      </c>
      <c r="C33" s="19">
        <f>SUM(C34:C35)</f>
        <v>32500000</v>
      </c>
      <c r="D33" s="20">
        <f t="shared" si="8"/>
        <v>32500000</v>
      </c>
      <c r="E33" s="20"/>
      <c r="F33" s="20"/>
      <c r="G33" s="20"/>
      <c r="H33" s="20"/>
      <c r="I33" s="17"/>
      <c r="J33" s="21">
        <f t="shared" si="3"/>
        <v>32500000</v>
      </c>
      <c r="K33" s="18"/>
      <c r="L33" s="11" t="s">
        <v>241</v>
      </c>
      <c r="M33" s="11" t="s">
        <v>242</v>
      </c>
      <c r="N33" s="27">
        <v>1000000</v>
      </c>
      <c r="O33" s="29">
        <v>1000000</v>
      </c>
      <c r="P33" s="29"/>
      <c r="Q33" s="29"/>
      <c r="R33" s="29"/>
      <c r="S33" s="29"/>
      <c r="T33" s="29"/>
      <c r="U33" s="29">
        <f t="shared" si="5"/>
        <v>1000000</v>
      </c>
      <c r="V33" s="13">
        <f t="shared" si="7"/>
        <v>0</v>
      </c>
      <c r="W33" s="12"/>
      <c r="X33" s="12"/>
      <c r="Y33" s="12"/>
      <c r="Z33" s="12"/>
      <c r="AA33" s="12"/>
      <c r="AB33" s="12"/>
      <c r="AC33" s="12"/>
      <c r="AD33" s="12"/>
    </row>
    <row r="34" spans="1:30" ht="13.15" customHeight="1" x14ac:dyDescent="0.25">
      <c r="A34" s="11" t="s">
        <v>66</v>
      </c>
      <c r="B34" s="11" t="s">
        <v>67</v>
      </c>
      <c r="C34" s="19">
        <v>6500000</v>
      </c>
      <c r="D34" s="20">
        <f t="shared" si="8"/>
        <v>6500000</v>
      </c>
      <c r="E34" s="20"/>
      <c r="F34" s="20"/>
      <c r="G34" s="20"/>
      <c r="H34" s="20"/>
      <c r="I34" s="17"/>
      <c r="J34" s="21">
        <f t="shared" si="3"/>
        <v>6500000</v>
      </c>
      <c r="K34" s="18"/>
      <c r="L34" s="14" t="s">
        <v>243</v>
      </c>
      <c r="M34" s="14" t="s">
        <v>244</v>
      </c>
      <c r="N34" s="28">
        <f>SUM(N35:N36)</f>
        <v>13000000</v>
      </c>
      <c r="O34" s="30">
        <f>SUM(O35:O36)</f>
        <v>13000000</v>
      </c>
      <c r="P34" s="30"/>
      <c r="Q34" s="30"/>
      <c r="R34" s="30"/>
      <c r="S34" s="30"/>
      <c r="T34" s="30">
        <f t="shared" ref="T34" si="10">SUM(T35:T36)</f>
        <v>0</v>
      </c>
      <c r="U34" s="30">
        <f t="shared" si="5"/>
        <v>13000000</v>
      </c>
      <c r="V34" s="13">
        <f t="shared" si="7"/>
        <v>0</v>
      </c>
      <c r="W34" s="12"/>
      <c r="X34" s="12"/>
      <c r="Y34" s="12"/>
      <c r="Z34" s="12"/>
      <c r="AA34" s="12"/>
      <c r="AB34" s="12"/>
      <c r="AC34" s="12"/>
      <c r="AD34" s="12"/>
    </row>
    <row r="35" spans="1:30" ht="13.15" customHeight="1" x14ac:dyDescent="0.25">
      <c r="A35" s="11" t="s">
        <v>68</v>
      </c>
      <c r="B35" s="11" t="s">
        <v>69</v>
      </c>
      <c r="C35" s="19">
        <v>26000000</v>
      </c>
      <c r="D35" s="20">
        <f t="shared" si="8"/>
        <v>26000000</v>
      </c>
      <c r="E35" s="20"/>
      <c r="F35" s="20"/>
      <c r="G35" s="20"/>
      <c r="H35" s="20"/>
      <c r="I35" s="17"/>
      <c r="J35" s="21">
        <f t="shared" si="3"/>
        <v>26000000</v>
      </c>
      <c r="K35" s="18"/>
      <c r="L35" s="11" t="s">
        <v>245</v>
      </c>
      <c r="M35" s="11" t="s">
        <v>246</v>
      </c>
      <c r="N35" s="27">
        <v>12000000</v>
      </c>
      <c r="O35" s="29">
        <v>12000000</v>
      </c>
      <c r="P35" s="29"/>
      <c r="Q35" s="29"/>
      <c r="R35" s="29"/>
      <c r="S35" s="29"/>
      <c r="T35" s="29"/>
      <c r="U35" s="29">
        <f t="shared" si="5"/>
        <v>12000000</v>
      </c>
      <c r="V35" s="13">
        <f t="shared" si="7"/>
        <v>0</v>
      </c>
      <c r="W35" s="12"/>
      <c r="X35" s="12"/>
      <c r="Y35" s="12"/>
      <c r="Z35" s="12"/>
      <c r="AA35" s="12"/>
      <c r="AB35" s="12"/>
      <c r="AC35" s="12"/>
      <c r="AD35" s="12"/>
    </row>
    <row r="36" spans="1:30" ht="13.15" customHeight="1" x14ac:dyDescent="0.25">
      <c r="A36" s="11" t="s">
        <v>70</v>
      </c>
      <c r="B36" s="11" t="s">
        <v>71</v>
      </c>
      <c r="C36" s="19">
        <f>SUM(C37)</f>
        <v>78000000</v>
      </c>
      <c r="D36" s="20">
        <f t="shared" si="8"/>
        <v>78000000</v>
      </c>
      <c r="E36" s="20"/>
      <c r="F36" s="20"/>
      <c r="G36" s="20"/>
      <c r="H36" s="20"/>
      <c r="I36" s="17"/>
      <c r="J36" s="21">
        <f t="shared" si="3"/>
        <v>78000000</v>
      </c>
      <c r="K36" s="18"/>
      <c r="L36" s="11" t="s">
        <v>247</v>
      </c>
      <c r="M36" s="11" t="s">
        <v>248</v>
      </c>
      <c r="N36" s="27">
        <v>1000000</v>
      </c>
      <c r="O36" s="29">
        <v>1000000</v>
      </c>
      <c r="P36" s="29"/>
      <c r="Q36" s="29"/>
      <c r="R36" s="29"/>
      <c r="S36" s="29"/>
      <c r="T36" s="29">
        <v>0</v>
      </c>
      <c r="U36" s="29">
        <f t="shared" si="5"/>
        <v>1000000</v>
      </c>
      <c r="V36" s="13">
        <f t="shared" si="7"/>
        <v>0</v>
      </c>
      <c r="W36" s="12"/>
      <c r="X36" s="12"/>
      <c r="Y36" s="12"/>
      <c r="Z36" s="12"/>
      <c r="AA36" s="12"/>
      <c r="AB36" s="12"/>
      <c r="AC36" s="12"/>
      <c r="AD36" s="12"/>
    </row>
    <row r="37" spans="1:30" ht="13.15" customHeight="1" x14ac:dyDescent="0.25">
      <c r="A37" s="11" t="s">
        <v>72</v>
      </c>
      <c r="B37" s="11" t="s">
        <v>73</v>
      </c>
      <c r="C37" s="19">
        <f>SUM(C38)</f>
        <v>78000000</v>
      </c>
      <c r="D37" s="20">
        <f t="shared" si="8"/>
        <v>78000000</v>
      </c>
      <c r="E37" s="20"/>
      <c r="F37" s="20"/>
      <c r="G37" s="20"/>
      <c r="H37" s="20"/>
      <c r="I37" s="17"/>
      <c r="J37" s="21">
        <f t="shared" si="3"/>
        <v>78000000</v>
      </c>
      <c r="K37" s="18"/>
      <c r="L37" s="14" t="s">
        <v>249</v>
      </c>
      <c r="M37" s="14" t="s">
        <v>250</v>
      </c>
      <c r="N37" s="28">
        <f>+N38+N40+N41+N42</f>
        <v>39500000</v>
      </c>
      <c r="O37" s="30">
        <f>+O38+O40+O41</f>
        <v>11500000</v>
      </c>
      <c r="P37" s="30">
        <f t="shared" ref="P37:T37" si="11">SUM(P38:P42)</f>
        <v>25000000</v>
      </c>
      <c r="Q37" s="30">
        <f t="shared" si="11"/>
        <v>0</v>
      </c>
      <c r="R37" s="30">
        <f t="shared" si="11"/>
        <v>3000000</v>
      </c>
      <c r="S37" s="30"/>
      <c r="T37" s="30">
        <f t="shared" si="11"/>
        <v>0</v>
      </c>
      <c r="U37" s="30">
        <f t="shared" si="5"/>
        <v>39500000</v>
      </c>
      <c r="V37" s="13">
        <f t="shared" si="7"/>
        <v>0</v>
      </c>
      <c r="W37" s="12"/>
      <c r="X37" s="12"/>
      <c r="Y37" s="12"/>
      <c r="Z37" s="12"/>
      <c r="AA37" s="12"/>
      <c r="AB37" s="12"/>
      <c r="AC37" s="12"/>
      <c r="AD37" s="12"/>
    </row>
    <row r="38" spans="1:30" ht="13.15" customHeight="1" x14ac:dyDescent="0.25">
      <c r="A38" s="11" t="s">
        <v>74</v>
      </c>
      <c r="B38" s="11" t="s">
        <v>75</v>
      </c>
      <c r="C38" s="19">
        <v>78000000</v>
      </c>
      <c r="D38" s="20">
        <f t="shared" si="8"/>
        <v>78000000</v>
      </c>
      <c r="E38" s="20"/>
      <c r="F38" s="20"/>
      <c r="G38" s="20"/>
      <c r="H38" s="20"/>
      <c r="I38" s="17"/>
      <c r="J38" s="21">
        <f t="shared" si="3"/>
        <v>78000000</v>
      </c>
      <c r="K38" s="18"/>
      <c r="L38" s="11" t="s">
        <v>251</v>
      </c>
      <c r="M38" s="11" t="s">
        <v>252</v>
      </c>
      <c r="N38" s="27">
        <f>+N39</f>
        <v>1500000</v>
      </c>
      <c r="O38" s="29">
        <f>+O39</f>
        <v>1500000</v>
      </c>
      <c r="P38" s="29"/>
      <c r="Q38" s="29"/>
      <c r="R38" s="29"/>
      <c r="S38" s="29"/>
      <c r="T38" s="29"/>
      <c r="U38" s="29">
        <f t="shared" si="5"/>
        <v>1500000</v>
      </c>
      <c r="V38" s="13">
        <f t="shared" si="7"/>
        <v>0</v>
      </c>
      <c r="W38" s="12"/>
      <c r="X38" s="12"/>
      <c r="Y38" s="12"/>
      <c r="Z38" s="12"/>
      <c r="AA38" s="12"/>
      <c r="AB38" s="12"/>
      <c r="AC38" s="12"/>
      <c r="AD38" s="12"/>
    </row>
    <row r="39" spans="1:30" ht="13.15" customHeight="1" x14ac:dyDescent="0.25">
      <c r="A39" s="11" t="s">
        <v>76</v>
      </c>
      <c r="B39" s="11" t="s">
        <v>77</v>
      </c>
      <c r="C39" s="19">
        <f>SUM(C40:C42)</f>
        <v>40000000</v>
      </c>
      <c r="D39" s="20">
        <f t="shared" si="8"/>
        <v>40000000</v>
      </c>
      <c r="E39" s="20"/>
      <c r="F39" s="20"/>
      <c r="G39" s="20"/>
      <c r="H39" s="20"/>
      <c r="I39" s="17"/>
      <c r="J39" s="21">
        <f t="shared" si="3"/>
        <v>40000000</v>
      </c>
      <c r="K39" s="18"/>
      <c r="L39" s="11" t="s">
        <v>253</v>
      </c>
      <c r="M39" s="11" t="s">
        <v>232</v>
      </c>
      <c r="N39" s="27">
        <v>1500000</v>
      </c>
      <c r="O39" s="29">
        <v>1500000</v>
      </c>
      <c r="P39" s="29"/>
      <c r="Q39" s="29"/>
      <c r="R39" s="29"/>
      <c r="S39" s="29"/>
      <c r="T39" s="29"/>
      <c r="U39" s="29">
        <f t="shared" si="5"/>
        <v>1500000</v>
      </c>
      <c r="V39" s="13">
        <f t="shared" si="7"/>
        <v>0</v>
      </c>
      <c r="W39" s="12"/>
      <c r="X39" s="12"/>
      <c r="Y39" s="12"/>
      <c r="Z39" s="12"/>
      <c r="AA39" s="12"/>
      <c r="AB39" s="12"/>
      <c r="AC39" s="12"/>
      <c r="AD39" s="12"/>
    </row>
    <row r="40" spans="1:30" ht="13.15" customHeight="1" x14ac:dyDescent="0.25">
      <c r="A40" s="11" t="s">
        <v>78</v>
      </c>
      <c r="B40" s="11" t="s">
        <v>79</v>
      </c>
      <c r="C40" s="19">
        <v>25000000</v>
      </c>
      <c r="D40" s="20">
        <f t="shared" si="8"/>
        <v>25000000</v>
      </c>
      <c r="E40" s="20"/>
      <c r="F40" s="20"/>
      <c r="G40" s="20"/>
      <c r="H40" s="20"/>
      <c r="I40" s="17"/>
      <c r="J40" s="21">
        <f t="shared" si="3"/>
        <v>25000000</v>
      </c>
      <c r="K40" s="18"/>
      <c r="L40" s="11" t="s">
        <v>254</v>
      </c>
      <c r="M40" s="11" t="s">
        <v>255</v>
      </c>
      <c r="N40" s="27">
        <v>12000000</v>
      </c>
      <c r="O40" s="29">
        <v>9000000</v>
      </c>
      <c r="P40" s="29"/>
      <c r="Q40" s="29"/>
      <c r="R40" s="29">
        <v>3000000</v>
      </c>
      <c r="S40" s="29"/>
      <c r="T40" s="29">
        <v>0</v>
      </c>
      <c r="U40" s="29">
        <f t="shared" si="5"/>
        <v>12000000</v>
      </c>
      <c r="V40" s="13">
        <f t="shared" si="7"/>
        <v>0</v>
      </c>
      <c r="W40" s="12"/>
      <c r="X40" s="12"/>
      <c r="Y40" s="12"/>
      <c r="Z40" s="12"/>
      <c r="AA40" s="12"/>
      <c r="AB40" s="12"/>
      <c r="AC40" s="12"/>
      <c r="AD40" s="12"/>
    </row>
    <row r="41" spans="1:30" ht="13.15" customHeight="1" x14ac:dyDescent="0.25">
      <c r="A41" s="11" t="s">
        <v>80</v>
      </c>
      <c r="B41" s="11" t="s">
        <v>81</v>
      </c>
      <c r="C41" s="19">
        <v>14000000</v>
      </c>
      <c r="D41" s="20">
        <f t="shared" si="8"/>
        <v>14000000</v>
      </c>
      <c r="E41" s="20"/>
      <c r="F41" s="20"/>
      <c r="G41" s="20"/>
      <c r="H41" s="20"/>
      <c r="I41" s="17"/>
      <c r="J41" s="21">
        <f t="shared" si="3"/>
        <v>14000000</v>
      </c>
      <c r="K41" s="18"/>
      <c r="L41" s="11" t="s">
        <v>256</v>
      </c>
      <c r="M41" s="11" t="s">
        <v>257</v>
      </c>
      <c r="N41" s="27">
        <v>1000000</v>
      </c>
      <c r="O41" s="29">
        <v>1000000</v>
      </c>
      <c r="P41" s="29"/>
      <c r="Q41" s="29"/>
      <c r="R41" s="29"/>
      <c r="S41" s="29"/>
      <c r="T41" s="29"/>
      <c r="U41" s="29">
        <f t="shared" si="5"/>
        <v>1000000</v>
      </c>
      <c r="V41" s="13">
        <f t="shared" si="7"/>
        <v>0</v>
      </c>
      <c r="W41" s="12"/>
      <c r="X41" s="12"/>
      <c r="Y41" s="12"/>
      <c r="Z41" s="12"/>
      <c r="AA41" s="12"/>
      <c r="AB41" s="12"/>
      <c r="AC41" s="12"/>
      <c r="AD41" s="12"/>
    </row>
    <row r="42" spans="1:30" ht="13.15" customHeight="1" x14ac:dyDescent="0.25">
      <c r="A42" s="11" t="s">
        <v>82</v>
      </c>
      <c r="B42" s="11" t="s">
        <v>83</v>
      </c>
      <c r="C42" s="19">
        <v>1000000</v>
      </c>
      <c r="D42" s="20">
        <f t="shared" si="8"/>
        <v>1000000</v>
      </c>
      <c r="E42" s="20"/>
      <c r="F42" s="20"/>
      <c r="G42" s="20"/>
      <c r="H42" s="20"/>
      <c r="I42" s="17"/>
      <c r="J42" s="21">
        <f t="shared" si="3"/>
        <v>1000000</v>
      </c>
      <c r="K42" s="18"/>
      <c r="L42" s="11" t="s">
        <v>258</v>
      </c>
      <c r="M42" s="11" t="s">
        <v>259</v>
      </c>
      <c r="N42" s="27">
        <v>25000000</v>
      </c>
      <c r="O42" s="29"/>
      <c r="P42" s="29">
        <v>25000000</v>
      </c>
      <c r="Q42" s="29"/>
      <c r="R42" s="29"/>
      <c r="S42" s="29"/>
      <c r="T42" s="29">
        <v>0</v>
      </c>
      <c r="U42" s="29">
        <f t="shared" si="5"/>
        <v>25000000</v>
      </c>
      <c r="V42" s="13">
        <f t="shared" si="7"/>
        <v>0</v>
      </c>
      <c r="W42" s="12"/>
      <c r="X42" s="12"/>
      <c r="Y42" s="12"/>
      <c r="Z42" s="12"/>
      <c r="AA42" s="12"/>
      <c r="AB42" s="12"/>
      <c r="AC42" s="12"/>
      <c r="AD42" s="12"/>
    </row>
    <row r="43" spans="1:30" ht="13.15" customHeight="1" x14ac:dyDescent="0.25">
      <c r="A43" s="11" t="s">
        <v>84</v>
      </c>
      <c r="B43" s="11" t="s">
        <v>85</v>
      </c>
      <c r="C43" s="19">
        <f>SUM(C50+C48+C47+C44)</f>
        <v>52400000</v>
      </c>
      <c r="D43" s="20">
        <f t="shared" si="8"/>
        <v>52400000</v>
      </c>
      <c r="E43" s="20"/>
      <c r="F43" s="20"/>
      <c r="G43" s="20"/>
      <c r="H43" s="20"/>
      <c r="I43" s="17"/>
      <c r="J43" s="21">
        <f t="shared" si="3"/>
        <v>52400000</v>
      </c>
      <c r="K43" s="18"/>
      <c r="L43" s="14" t="s">
        <v>260</v>
      </c>
      <c r="M43" s="14" t="s">
        <v>261</v>
      </c>
      <c r="N43" s="28">
        <f>SUM(N44:N45)</f>
        <v>31000000</v>
      </c>
      <c r="O43" s="30">
        <f>SUM(O44:O45)</f>
        <v>31000000</v>
      </c>
      <c r="P43" s="29"/>
      <c r="Q43" s="29"/>
      <c r="R43" s="29"/>
      <c r="S43" s="29"/>
      <c r="T43" s="29"/>
      <c r="U43" s="30">
        <f t="shared" si="5"/>
        <v>31000000</v>
      </c>
      <c r="V43" s="13">
        <f t="shared" si="7"/>
        <v>0</v>
      </c>
      <c r="W43" s="12"/>
      <c r="X43" s="12"/>
      <c r="Y43" s="12"/>
      <c r="Z43" s="12"/>
      <c r="AA43" s="12"/>
      <c r="AB43" s="12"/>
      <c r="AC43" s="12"/>
      <c r="AD43" s="12"/>
    </row>
    <row r="44" spans="1:30" ht="13.15" customHeight="1" x14ac:dyDescent="0.25">
      <c r="A44" s="11" t="s">
        <v>86</v>
      </c>
      <c r="B44" s="11" t="s">
        <v>87</v>
      </c>
      <c r="C44" s="19">
        <f>SUM(C45:C46)</f>
        <v>3000000</v>
      </c>
      <c r="D44" s="20">
        <f t="shared" si="8"/>
        <v>3000000</v>
      </c>
      <c r="E44" s="20"/>
      <c r="F44" s="20"/>
      <c r="G44" s="20"/>
      <c r="H44" s="20"/>
      <c r="I44" s="17"/>
      <c r="J44" s="21">
        <f t="shared" si="3"/>
        <v>3000000</v>
      </c>
      <c r="K44" s="18"/>
      <c r="L44" s="11" t="s">
        <v>262</v>
      </c>
      <c r="M44" s="11" t="s">
        <v>263</v>
      </c>
      <c r="N44" s="27">
        <v>30000000</v>
      </c>
      <c r="O44" s="29">
        <v>30000000</v>
      </c>
      <c r="P44" s="29"/>
      <c r="Q44" s="29"/>
      <c r="R44" s="29"/>
      <c r="S44" s="29"/>
      <c r="T44" s="29"/>
      <c r="U44" s="29">
        <f t="shared" si="5"/>
        <v>30000000</v>
      </c>
      <c r="V44" s="13">
        <f t="shared" si="7"/>
        <v>0</v>
      </c>
      <c r="W44" s="12"/>
      <c r="X44" s="12"/>
      <c r="Y44" s="12"/>
      <c r="Z44" s="12"/>
      <c r="AA44" s="12"/>
      <c r="AB44" s="12"/>
      <c r="AC44" s="12"/>
      <c r="AD44" s="12"/>
    </row>
    <row r="45" spans="1:30" ht="13.15" customHeight="1" x14ac:dyDescent="0.25">
      <c r="A45" s="11" t="s">
        <v>88</v>
      </c>
      <c r="B45" s="11" t="s">
        <v>89</v>
      </c>
      <c r="C45" s="19">
        <v>1500000</v>
      </c>
      <c r="D45" s="20">
        <f t="shared" si="8"/>
        <v>1500000</v>
      </c>
      <c r="E45" s="20"/>
      <c r="F45" s="20"/>
      <c r="G45" s="20"/>
      <c r="H45" s="20"/>
      <c r="I45" s="17"/>
      <c r="J45" s="21">
        <f t="shared" si="3"/>
        <v>1500000</v>
      </c>
      <c r="K45" s="18"/>
      <c r="L45" s="11" t="s">
        <v>410</v>
      </c>
      <c r="M45" s="11" t="s">
        <v>232</v>
      </c>
      <c r="N45" s="27">
        <v>1000000</v>
      </c>
      <c r="O45" s="29">
        <v>1000000</v>
      </c>
      <c r="P45" s="29"/>
      <c r="Q45" s="29"/>
      <c r="R45" s="29"/>
      <c r="S45" s="29"/>
      <c r="T45" s="29"/>
      <c r="U45" s="29">
        <f t="shared" si="5"/>
        <v>1000000</v>
      </c>
      <c r="V45" s="13">
        <f t="shared" si="7"/>
        <v>0</v>
      </c>
      <c r="W45" s="12"/>
      <c r="X45" s="12"/>
      <c r="Y45" s="12"/>
      <c r="Z45" s="12"/>
      <c r="AA45" s="12"/>
      <c r="AB45" s="12"/>
      <c r="AC45" s="12"/>
      <c r="AD45" s="12"/>
    </row>
    <row r="46" spans="1:30" ht="13.15" customHeight="1" x14ac:dyDescent="0.25">
      <c r="A46" s="11" t="s">
        <v>90</v>
      </c>
      <c r="B46" s="11" t="s">
        <v>91</v>
      </c>
      <c r="C46" s="19">
        <v>1500000</v>
      </c>
      <c r="D46" s="20">
        <f t="shared" si="8"/>
        <v>1500000</v>
      </c>
      <c r="E46" s="20"/>
      <c r="F46" s="20"/>
      <c r="G46" s="20"/>
      <c r="H46" s="20"/>
      <c r="I46" s="17"/>
      <c r="J46" s="21">
        <f t="shared" si="3"/>
        <v>1500000</v>
      </c>
      <c r="K46" s="18"/>
      <c r="L46" s="14" t="s">
        <v>264</v>
      </c>
      <c r="M46" s="14" t="s">
        <v>265</v>
      </c>
      <c r="N46" s="28">
        <f>SUM(N47)</f>
        <v>45500000</v>
      </c>
      <c r="O46" s="30">
        <f>SUM(O47)</f>
        <v>45500000</v>
      </c>
      <c r="P46" s="29"/>
      <c r="Q46" s="29"/>
      <c r="R46" s="29"/>
      <c r="S46" s="29"/>
      <c r="T46" s="29"/>
      <c r="U46" s="30">
        <f t="shared" si="5"/>
        <v>45500000</v>
      </c>
      <c r="V46" s="13">
        <f t="shared" si="7"/>
        <v>0</v>
      </c>
      <c r="W46" s="12"/>
      <c r="X46" s="12"/>
      <c r="Y46" s="12"/>
      <c r="Z46" s="12"/>
      <c r="AA46" s="12"/>
      <c r="AB46" s="12"/>
      <c r="AC46" s="12"/>
      <c r="AD46" s="12"/>
    </row>
    <row r="47" spans="1:30" ht="13.15" customHeight="1" x14ac:dyDescent="0.25">
      <c r="A47" s="11" t="s">
        <v>92</v>
      </c>
      <c r="B47" s="11" t="s">
        <v>93</v>
      </c>
      <c r="C47" s="19">
        <v>700000</v>
      </c>
      <c r="D47" s="20">
        <f t="shared" si="8"/>
        <v>700000</v>
      </c>
      <c r="E47" s="20"/>
      <c r="F47" s="20"/>
      <c r="G47" s="20"/>
      <c r="H47" s="20"/>
      <c r="I47" s="17"/>
      <c r="J47" s="21">
        <f t="shared" si="3"/>
        <v>700000</v>
      </c>
      <c r="K47" s="18"/>
      <c r="L47" s="11" t="s">
        <v>266</v>
      </c>
      <c r="M47" s="11" t="s">
        <v>267</v>
      </c>
      <c r="N47" s="27">
        <v>45500000</v>
      </c>
      <c r="O47" s="29">
        <v>45500000</v>
      </c>
      <c r="P47" s="29"/>
      <c r="Q47" s="29"/>
      <c r="R47" s="29"/>
      <c r="S47" s="29"/>
      <c r="T47" s="29"/>
      <c r="U47" s="29">
        <f t="shared" si="5"/>
        <v>45500000</v>
      </c>
      <c r="V47" s="13">
        <f t="shared" si="7"/>
        <v>0</v>
      </c>
      <c r="W47" s="12"/>
      <c r="X47" s="12"/>
      <c r="Y47" s="12"/>
      <c r="Z47" s="12"/>
      <c r="AA47" s="12"/>
      <c r="AB47" s="12"/>
      <c r="AC47" s="12"/>
      <c r="AD47" s="12"/>
    </row>
    <row r="48" spans="1:30" ht="13.15" customHeight="1" x14ac:dyDescent="0.25">
      <c r="A48" s="11" t="s">
        <v>94</v>
      </c>
      <c r="B48" s="11" t="s">
        <v>95</v>
      </c>
      <c r="C48" s="19">
        <f>SUM(C49)</f>
        <v>48000000</v>
      </c>
      <c r="D48" s="20">
        <f t="shared" si="8"/>
        <v>48000000</v>
      </c>
      <c r="E48" s="20"/>
      <c r="F48" s="20"/>
      <c r="G48" s="20"/>
      <c r="H48" s="20"/>
      <c r="I48" s="17"/>
      <c r="J48" s="21">
        <f t="shared" si="3"/>
        <v>48000000</v>
      </c>
      <c r="K48" s="18"/>
      <c r="L48" s="14" t="s">
        <v>268</v>
      </c>
      <c r="M48" s="14" t="s">
        <v>269</v>
      </c>
      <c r="N48" s="28">
        <f>SUM(N49:N51)</f>
        <v>58000000</v>
      </c>
      <c r="O48" s="30">
        <f>SUM(O49:O51)</f>
        <v>58000000</v>
      </c>
      <c r="P48" s="30"/>
      <c r="Q48" s="30"/>
      <c r="R48" s="30"/>
      <c r="S48" s="30"/>
      <c r="T48" s="30">
        <f t="shared" ref="T48" si="12">SUM(T49:T51)</f>
        <v>0</v>
      </c>
      <c r="U48" s="30">
        <f t="shared" si="5"/>
        <v>58000000</v>
      </c>
      <c r="V48" s="13">
        <f t="shared" si="7"/>
        <v>0</v>
      </c>
      <c r="W48" s="12"/>
      <c r="X48" s="12"/>
      <c r="Y48" s="12"/>
      <c r="Z48" s="12"/>
      <c r="AA48" s="12"/>
      <c r="AB48" s="12"/>
      <c r="AC48" s="12"/>
      <c r="AD48" s="12"/>
    </row>
    <row r="49" spans="1:30" ht="13.15" customHeight="1" x14ac:dyDescent="0.25">
      <c r="A49" s="11" t="s">
        <v>96</v>
      </c>
      <c r="B49" s="11" t="s">
        <v>97</v>
      </c>
      <c r="C49" s="19">
        <v>48000000</v>
      </c>
      <c r="D49" s="20">
        <f t="shared" si="8"/>
        <v>48000000</v>
      </c>
      <c r="E49" s="20"/>
      <c r="F49" s="20"/>
      <c r="G49" s="20"/>
      <c r="H49" s="20"/>
      <c r="I49" s="17"/>
      <c r="J49" s="21">
        <f t="shared" si="3"/>
        <v>48000000</v>
      </c>
      <c r="K49" s="18"/>
      <c r="L49" s="11" t="s">
        <v>270</v>
      </c>
      <c r="M49" s="11" t="s">
        <v>271</v>
      </c>
      <c r="N49" s="27">
        <v>6000000</v>
      </c>
      <c r="O49" s="29">
        <v>6000000</v>
      </c>
      <c r="P49" s="29"/>
      <c r="Q49" s="29"/>
      <c r="R49" s="29"/>
      <c r="S49" s="29"/>
      <c r="T49" s="29"/>
      <c r="U49" s="29">
        <f t="shared" si="5"/>
        <v>6000000</v>
      </c>
      <c r="V49" s="13">
        <f t="shared" si="7"/>
        <v>0</v>
      </c>
      <c r="W49" s="12"/>
      <c r="X49" s="12"/>
      <c r="Y49" s="12"/>
      <c r="Z49" s="12"/>
      <c r="AA49" s="12"/>
      <c r="AB49" s="12"/>
      <c r="AC49" s="12"/>
      <c r="AD49" s="12"/>
    </row>
    <row r="50" spans="1:30" ht="13.15" customHeight="1" x14ac:dyDescent="0.25">
      <c r="A50" s="11" t="s">
        <v>98</v>
      </c>
      <c r="B50" s="11" t="s">
        <v>99</v>
      </c>
      <c r="C50" s="19">
        <v>700000</v>
      </c>
      <c r="D50" s="20">
        <f t="shared" si="8"/>
        <v>700000</v>
      </c>
      <c r="E50" s="20"/>
      <c r="F50" s="20"/>
      <c r="G50" s="20"/>
      <c r="H50" s="20"/>
      <c r="I50" s="17"/>
      <c r="J50" s="21">
        <f t="shared" si="3"/>
        <v>700000</v>
      </c>
      <c r="K50" s="18"/>
      <c r="L50" s="11" t="s">
        <v>272</v>
      </c>
      <c r="M50" s="11" t="s">
        <v>273</v>
      </c>
      <c r="N50" s="27">
        <v>48000000</v>
      </c>
      <c r="O50" s="29">
        <v>48000000</v>
      </c>
      <c r="P50" s="29"/>
      <c r="Q50" s="29"/>
      <c r="R50" s="29"/>
      <c r="S50" s="29"/>
      <c r="T50" s="29"/>
      <c r="U50" s="29">
        <f t="shared" si="5"/>
        <v>48000000</v>
      </c>
      <c r="V50" s="13">
        <f t="shared" si="7"/>
        <v>0</v>
      </c>
      <c r="W50" s="12"/>
      <c r="X50" s="12"/>
      <c r="Y50" s="12"/>
      <c r="Z50" s="12"/>
      <c r="AA50" s="12"/>
      <c r="AB50" s="12"/>
      <c r="AC50" s="12"/>
      <c r="AD50" s="12"/>
    </row>
    <row r="51" spans="1:30" ht="13.15" customHeight="1" x14ac:dyDescent="0.25">
      <c r="A51" s="14" t="s">
        <v>100</v>
      </c>
      <c r="B51" s="14" t="s">
        <v>101</v>
      </c>
      <c r="C51" s="15">
        <f>SUM(C52+C73+C76+C79+C83)</f>
        <v>329487000</v>
      </c>
      <c r="D51" s="16">
        <f t="shared" si="8"/>
        <v>329487000</v>
      </c>
      <c r="E51" s="16"/>
      <c r="F51" s="16"/>
      <c r="G51" s="16"/>
      <c r="H51" s="16"/>
      <c r="I51" s="17"/>
      <c r="J51" s="22">
        <f t="shared" si="3"/>
        <v>329487000</v>
      </c>
      <c r="K51" s="18"/>
      <c r="L51" s="11" t="s">
        <v>274</v>
      </c>
      <c r="M51" s="11" t="s">
        <v>232</v>
      </c>
      <c r="N51" s="27">
        <v>4000000</v>
      </c>
      <c r="O51" s="29">
        <v>4000000</v>
      </c>
      <c r="P51" s="29"/>
      <c r="Q51" s="29"/>
      <c r="R51" s="29"/>
      <c r="S51" s="29"/>
      <c r="T51" s="29">
        <v>0</v>
      </c>
      <c r="U51" s="29">
        <f t="shared" si="5"/>
        <v>4000000</v>
      </c>
      <c r="V51" s="13">
        <f t="shared" si="7"/>
        <v>0</v>
      </c>
      <c r="W51" s="29" t="s">
        <v>486</v>
      </c>
      <c r="X51" s="12"/>
      <c r="Y51" s="12"/>
      <c r="Z51" s="12"/>
      <c r="AA51" s="12"/>
      <c r="AB51" s="12"/>
      <c r="AC51" s="12"/>
      <c r="AD51" s="12"/>
    </row>
    <row r="52" spans="1:30" ht="13.15" customHeight="1" x14ac:dyDescent="0.25">
      <c r="A52" s="11" t="s">
        <v>102</v>
      </c>
      <c r="B52" s="11" t="s">
        <v>12</v>
      </c>
      <c r="C52" s="19">
        <f>SUM(C53+C54+C56+C57+C59+C61+C63+C68+C70+C71)</f>
        <v>245920000</v>
      </c>
      <c r="D52" s="20">
        <f t="shared" si="8"/>
        <v>245920000</v>
      </c>
      <c r="E52" s="20"/>
      <c r="F52" s="20"/>
      <c r="G52" s="20"/>
      <c r="H52" s="20"/>
      <c r="I52" s="17"/>
      <c r="J52" s="21">
        <f t="shared" si="3"/>
        <v>245920000</v>
      </c>
      <c r="K52" s="18"/>
      <c r="L52" s="14" t="s">
        <v>275</v>
      </c>
      <c r="M52" s="14" t="s">
        <v>276</v>
      </c>
      <c r="N52" s="28">
        <f>SUM(N53:N56)</f>
        <v>13500000</v>
      </c>
      <c r="O52" s="30">
        <f>SUM(O53:O56)</f>
        <v>13500000</v>
      </c>
      <c r="P52" s="30"/>
      <c r="Q52" s="30"/>
      <c r="R52" s="30"/>
      <c r="S52" s="30"/>
      <c r="T52" s="30">
        <f t="shared" ref="T52" si="13">SUM(T53:T56)</f>
        <v>0</v>
      </c>
      <c r="U52" s="30">
        <f t="shared" si="5"/>
        <v>13500000</v>
      </c>
      <c r="V52" s="13">
        <f t="shared" si="7"/>
        <v>0</v>
      </c>
      <c r="W52" s="12"/>
      <c r="X52" s="12"/>
      <c r="Y52" s="12"/>
      <c r="Z52" s="12"/>
      <c r="AA52" s="12"/>
      <c r="AB52" s="12"/>
      <c r="AC52" s="12"/>
      <c r="AD52" s="12"/>
    </row>
    <row r="53" spans="1:30" ht="13.15" customHeight="1" x14ac:dyDescent="0.25">
      <c r="A53" s="11" t="s">
        <v>103</v>
      </c>
      <c r="B53" s="11" t="s">
        <v>14</v>
      </c>
      <c r="C53" s="19">
        <v>76000000</v>
      </c>
      <c r="D53" s="20">
        <f t="shared" si="8"/>
        <v>76000000</v>
      </c>
      <c r="E53" s="20"/>
      <c r="F53" s="20"/>
      <c r="G53" s="20"/>
      <c r="H53" s="20"/>
      <c r="I53" s="17"/>
      <c r="J53" s="21">
        <f t="shared" si="3"/>
        <v>76000000</v>
      </c>
      <c r="K53" s="18"/>
      <c r="L53" s="11" t="s">
        <v>277</v>
      </c>
      <c r="M53" s="11" t="s">
        <v>278</v>
      </c>
      <c r="N53" s="27">
        <v>500000</v>
      </c>
      <c r="O53" s="29">
        <v>500000</v>
      </c>
      <c r="P53" s="29"/>
      <c r="Q53" s="29"/>
      <c r="R53" s="29"/>
      <c r="S53" s="29"/>
      <c r="T53" s="29"/>
      <c r="U53" s="29">
        <f t="shared" si="5"/>
        <v>500000</v>
      </c>
      <c r="V53" s="13">
        <f t="shared" si="7"/>
        <v>0</v>
      </c>
      <c r="W53" s="12"/>
      <c r="X53" s="12"/>
      <c r="Y53" s="12"/>
      <c r="Z53" s="12"/>
      <c r="AA53" s="12"/>
      <c r="AB53" s="12"/>
      <c r="AC53" s="12"/>
      <c r="AD53" s="12"/>
    </row>
    <row r="54" spans="1:30" ht="13.15" customHeight="1" x14ac:dyDescent="0.25">
      <c r="A54" s="11" t="s">
        <v>104</v>
      </c>
      <c r="B54" s="11" t="s">
        <v>16</v>
      </c>
      <c r="C54" s="19">
        <f>SUM(C55)</f>
        <v>2520000</v>
      </c>
      <c r="D54" s="20">
        <f t="shared" si="8"/>
        <v>2520000</v>
      </c>
      <c r="E54" s="20"/>
      <c r="F54" s="20"/>
      <c r="G54" s="20"/>
      <c r="H54" s="20"/>
      <c r="I54" s="17"/>
      <c r="J54" s="21">
        <f t="shared" si="3"/>
        <v>2520000</v>
      </c>
      <c r="K54" s="18"/>
      <c r="L54" s="11" t="s">
        <v>279</v>
      </c>
      <c r="M54" s="11" t="s">
        <v>280</v>
      </c>
      <c r="N54" s="27">
        <v>8000000</v>
      </c>
      <c r="O54" s="29">
        <v>8000000</v>
      </c>
      <c r="P54" s="29"/>
      <c r="Q54" s="29"/>
      <c r="R54" s="29"/>
      <c r="S54" s="29"/>
      <c r="T54" s="29"/>
      <c r="U54" s="29">
        <f t="shared" si="5"/>
        <v>8000000</v>
      </c>
      <c r="V54" s="13">
        <f t="shared" si="7"/>
        <v>0</v>
      </c>
      <c r="W54" s="12"/>
      <c r="X54" s="12"/>
      <c r="Y54" s="12"/>
      <c r="Z54" s="12"/>
      <c r="AA54" s="12"/>
      <c r="AB54" s="12"/>
      <c r="AC54" s="12"/>
      <c r="AD54" s="12"/>
    </row>
    <row r="55" spans="1:30" ht="13.15" customHeight="1" x14ac:dyDescent="0.25">
      <c r="A55" s="11" t="s">
        <v>105</v>
      </c>
      <c r="B55" s="11" t="s">
        <v>106</v>
      </c>
      <c r="C55" s="19">
        <v>2520000</v>
      </c>
      <c r="D55" s="20">
        <f t="shared" si="8"/>
        <v>2520000</v>
      </c>
      <c r="E55" s="20"/>
      <c r="F55" s="20"/>
      <c r="G55" s="20"/>
      <c r="H55" s="20"/>
      <c r="I55" s="17"/>
      <c r="J55" s="21">
        <f t="shared" si="3"/>
        <v>2520000</v>
      </c>
      <c r="K55" s="18"/>
      <c r="L55" s="11" t="s">
        <v>281</v>
      </c>
      <c r="M55" s="11" t="s">
        <v>282</v>
      </c>
      <c r="N55" s="27"/>
      <c r="O55" s="29"/>
      <c r="P55" s="29"/>
      <c r="Q55" s="29"/>
      <c r="R55" s="29"/>
      <c r="S55" s="29"/>
      <c r="T55" s="29"/>
      <c r="U55" s="29">
        <f t="shared" si="5"/>
        <v>0</v>
      </c>
      <c r="V55" s="13">
        <f t="shared" si="7"/>
        <v>0</v>
      </c>
      <c r="W55" s="12"/>
      <c r="X55" s="12"/>
      <c r="Y55" s="12"/>
      <c r="Z55" s="12"/>
      <c r="AA55" s="12"/>
      <c r="AB55" s="12"/>
      <c r="AC55" s="12"/>
      <c r="AD55" s="12"/>
    </row>
    <row r="56" spans="1:30" ht="13.15" customHeight="1" x14ac:dyDescent="0.25">
      <c r="A56" s="11" t="s">
        <v>107</v>
      </c>
      <c r="B56" s="11" t="s">
        <v>20</v>
      </c>
      <c r="C56" s="19">
        <v>20000000</v>
      </c>
      <c r="D56" s="20">
        <f t="shared" si="8"/>
        <v>20000000</v>
      </c>
      <c r="E56" s="20"/>
      <c r="F56" s="20"/>
      <c r="G56" s="20"/>
      <c r="H56" s="20"/>
      <c r="I56" s="17"/>
      <c r="J56" s="21">
        <f t="shared" si="3"/>
        <v>20000000</v>
      </c>
      <c r="K56" s="18"/>
      <c r="L56" s="11" t="s">
        <v>283</v>
      </c>
      <c r="M56" s="11" t="s">
        <v>232</v>
      </c>
      <c r="N56" s="27">
        <v>5000000</v>
      </c>
      <c r="O56" s="29">
        <v>5000000</v>
      </c>
      <c r="P56" s="29"/>
      <c r="Q56" s="29"/>
      <c r="R56" s="29"/>
      <c r="S56" s="29"/>
      <c r="T56" s="29">
        <v>0</v>
      </c>
      <c r="U56" s="29">
        <f t="shared" si="5"/>
        <v>5000000</v>
      </c>
      <c r="V56" s="13">
        <f t="shared" si="7"/>
        <v>0</v>
      </c>
      <c r="W56" s="12"/>
      <c r="X56" s="12"/>
      <c r="Y56" s="12"/>
      <c r="Z56" s="12"/>
      <c r="AA56" s="12"/>
      <c r="AB56" s="12"/>
      <c r="AC56" s="12"/>
      <c r="AD56" s="12"/>
    </row>
    <row r="57" spans="1:30" ht="13.15" customHeight="1" x14ac:dyDescent="0.25">
      <c r="A57" s="11" t="s">
        <v>108</v>
      </c>
      <c r="B57" s="11" t="s">
        <v>109</v>
      </c>
      <c r="C57" s="19">
        <f>SUM(C58)</f>
        <v>32000000</v>
      </c>
      <c r="D57" s="20">
        <f t="shared" si="8"/>
        <v>32000000</v>
      </c>
      <c r="E57" s="20"/>
      <c r="F57" s="20"/>
      <c r="G57" s="20"/>
      <c r="H57" s="20"/>
      <c r="I57" s="17"/>
      <c r="J57" s="21">
        <f t="shared" si="3"/>
        <v>32000000</v>
      </c>
      <c r="K57" s="18"/>
      <c r="L57" s="14" t="s">
        <v>284</v>
      </c>
      <c r="M57" s="14" t="s">
        <v>285</v>
      </c>
      <c r="N57" s="28">
        <f>SUM(N58)</f>
        <v>32000000</v>
      </c>
      <c r="O57" s="30">
        <f>SUM(O58)</f>
        <v>32000000</v>
      </c>
      <c r="P57" s="29"/>
      <c r="Q57" s="29"/>
      <c r="R57" s="29"/>
      <c r="S57" s="29"/>
      <c r="T57" s="29"/>
      <c r="U57" s="30">
        <f t="shared" si="5"/>
        <v>32000000</v>
      </c>
      <c r="V57" s="13">
        <f t="shared" si="7"/>
        <v>0</v>
      </c>
      <c r="W57" s="12"/>
      <c r="X57" s="12"/>
      <c r="Y57" s="12"/>
      <c r="Z57" s="12"/>
      <c r="AA57" s="12"/>
      <c r="AB57" s="12"/>
      <c r="AC57" s="12"/>
      <c r="AD57" s="12"/>
    </row>
    <row r="58" spans="1:30" ht="13.15" customHeight="1" x14ac:dyDescent="0.25">
      <c r="A58" s="11" t="s">
        <v>110</v>
      </c>
      <c r="B58" s="11" t="s">
        <v>111</v>
      </c>
      <c r="C58" s="19">
        <v>32000000</v>
      </c>
      <c r="D58" s="20">
        <f t="shared" si="8"/>
        <v>32000000</v>
      </c>
      <c r="E58" s="20"/>
      <c r="F58" s="20"/>
      <c r="G58" s="20"/>
      <c r="H58" s="20"/>
      <c r="I58" s="17"/>
      <c r="J58" s="21">
        <f t="shared" si="3"/>
        <v>32000000</v>
      </c>
      <c r="K58" s="18"/>
      <c r="L58" s="14" t="s">
        <v>286</v>
      </c>
      <c r="M58" s="14" t="s">
        <v>287</v>
      </c>
      <c r="N58" s="28">
        <f>SUM(N59:N60)</f>
        <v>32000000</v>
      </c>
      <c r="O58" s="30">
        <f>SUM(O59:O60)</f>
        <v>32000000</v>
      </c>
      <c r="P58" s="29"/>
      <c r="Q58" s="29"/>
      <c r="R58" s="29"/>
      <c r="S58" s="29"/>
      <c r="T58" s="29"/>
      <c r="U58" s="30">
        <f t="shared" si="5"/>
        <v>32000000</v>
      </c>
      <c r="V58" s="13">
        <f t="shared" si="7"/>
        <v>0</v>
      </c>
      <c r="W58" s="12"/>
      <c r="X58" s="12"/>
      <c r="Y58" s="12"/>
      <c r="Z58" s="12"/>
      <c r="AA58" s="12"/>
      <c r="AB58" s="12"/>
      <c r="AC58" s="12"/>
      <c r="AD58" s="12"/>
    </row>
    <row r="59" spans="1:30" ht="13.15" customHeight="1" x14ac:dyDescent="0.25">
      <c r="A59" s="11" t="s">
        <v>112</v>
      </c>
      <c r="B59" s="11" t="s">
        <v>113</v>
      </c>
      <c r="C59" s="19">
        <f>SUM(C60)</f>
        <v>42000000</v>
      </c>
      <c r="D59" s="20">
        <f t="shared" si="8"/>
        <v>42000000</v>
      </c>
      <c r="E59" s="20"/>
      <c r="F59" s="20"/>
      <c r="G59" s="20"/>
      <c r="H59" s="20"/>
      <c r="I59" s="17"/>
      <c r="J59" s="21">
        <f t="shared" si="3"/>
        <v>42000000</v>
      </c>
      <c r="K59" s="18"/>
      <c r="L59" s="11" t="s">
        <v>288</v>
      </c>
      <c r="M59" s="11" t="s">
        <v>289</v>
      </c>
      <c r="N59" s="27">
        <v>16000000</v>
      </c>
      <c r="O59" s="29">
        <v>16000000</v>
      </c>
      <c r="P59" s="29"/>
      <c r="Q59" s="29"/>
      <c r="R59" s="29"/>
      <c r="S59" s="29"/>
      <c r="T59" s="29"/>
      <c r="U59" s="29">
        <f t="shared" si="5"/>
        <v>16000000</v>
      </c>
      <c r="V59" s="13">
        <f t="shared" si="7"/>
        <v>0</v>
      </c>
      <c r="W59" s="12"/>
      <c r="X59" s="12"/>
      <c r="Y59" s="12"/>
      <c r="Z59" s="12"/>
      <c r="AA59" s="12"/>
      <c r="AB59" s="12"/>
      <c r="AC59" s="12"/>
      <c r="AD59" s="12"/>
    </row>
    <row r="60" spans="1:30" ht="13.15" customHeight="1" x14ac:dyDescent="0.25">
      <c r="A60" s="11" t="s">
        <v>114</v>
      </c>
      <c r="B60" s="11" t="s">
        <v>115</v>
      </c>
      <c r="C60" s="19">
        <v>42000000</v>
      </c>
      <c r="D60" s="20">
        <f t="shared" si="8"/>
        <v>42000000</v>
      </c>
      <c r="E60" s="20"/>
      <c r="F60" s="20"/>
      <c r="G60" s="20"/>
      <c r="H60" s="20"/>
      <c r="I60" s="17"/>
      <c r="J60" s="21">
        <f t="shared" si="3"/>
        <v>42000000</v>
      </c>
      <c r="K60" s="18"/>
      <c r="L60" s="11" t="s">
        <v>290</v>
      </c>
      <c r="M60" s="11" t="s">
        <v>291</v>
      </c>
      <c r="N60" s="27">
        <v>16000000</v>
      </c>
      <c r="O60" s="29">
        <v>16000000</v>
      </c>
      <c r="P60" s="29"/>
      <c r="Q60" s="29"/>
      <c r="R60" s="29"/>
      <c r="S60" s="29"/>
      <c r="T60" s="29"/>
      <c r="U60" s="29">
        <f t="shared" si="5"/>
        <v>16000000</v>
      </c>
      <c r="V60" s="13">
        <f t="shared" si="7"/>
        <v>0</v>
      </c>
      <c r="W60" s="12"/>
      <c r="X60" s="12"/>
      <c r="Y60" s="12"/>
      <c r="Z60" s="12"/>
      <c r="AA60" s="12"/>
      <c r="AB60" s="12"/>
      <c r="AC60" s="12"/>
      <c r="AD60" s="12"/>
    </row>
    <row r="61" spans="1:30" ht="13.15" customHeight="1" x14ac:dyDescent="0.25">
      <c r="A61" s="11" t="s">
        <v>116</v>
      </c>
      <c r="B61" s="11" t="s">
        <v>32</v>
      </c>
      <c r="C61" s="19">
        <f>SUM(C62)</f>
        <v>11600000</v>
      </c>
      <c r="D61" s="20">
        <f t="shared" si="8"/>
        <v>11600000</v>
      </c>
      <c r="E61" s="20"/>
      <c r="F61" s="20"/>
      <c r="G61" s="20"/>
      <c r="H61" s="20"/>
      <c r="I61" s="17"/>
      <c r="J61" s="21">
        <f t="shared" si="3"/>
        <v>11600000</v>
      </c>
      <c r="K61" s="18"/>
      <c r="L61" s="14" t="s">
        <v>292</v>
      </c>
      <c r="M61" s="14" t="s">
        <v>293</v>
      </c>
      <c r="N61" s="28">
        <f>SUM(N62+N73)</f>
        <v>1477200000</v>
      </c>
      <c r="O61" s="30">
        <f>SUM(O62+O73)</f>
        <v>1184200000</v>
      </c>
      <c r="P61" s="30">
        <f t="shared" ref="P61:T61" si="14">SUM(P62+P73)</f>
        <v>70000000</v>
      </c>
      <c r="Q61" s="30"/>
      <c r="R61" s="30">
        <f t="shared" si="14"/>
        <v>35000000</v>
      </c>
      <c r="S61" s="30">
        <f t="shared" si="14"/>
        <v>5000000</v>
      </c>
      <c r="T61" s="30">
        <f t="shared" si="14"/>
        <v>183000000</v>
      </c>
      <c r="U61" s="30">
        <f t="shared" si="5"/>
        <v>1477200000</v>
      </c>
      <c r="V61" s="13">
        <f t="shared" si="7"/>
        <v>0</v>
      </c>
      <c r="W61" s="12"/>
      <c r="X61" s="12"/>
      <c r="Y61" s="12"/>
      <c r="Z61" s="12"/>
      <c r="AA61" s="12"/>
      <c r="AB61" s="12"/>
      <c r="AC61" s="12"/>
      <c r="AD61" s="12"/>
    </row>
    <row r="62" spans="1:30" ht="13.15" customHeight="1" x14ac:dyDescent="0.25">
      <c r="A62" s="11" t="s">
        <v>117</v>
      </c>
      <c r="B62" s="11" t="s">
        <v>118</v>
      </c>
      <c r="C62" s="19">
        <v>11600000</v>
      </c>
      <c r="D62" s="20">
        <f t="shared" si="8"/>
        <v>11600000</v>
      </c>
      <c r="E62" s="20"/>
      <c r="F62" s="20"/>
      <c r="G62" s="20"/>
      <c r="H62" s="20"/>
      <c r="I62" s="17"/>
      <c r="J62" s="21">
        <f t="shared" si="3"/>
        <v>11600000</v>
      </c>
      <c r="K62" s="18"/>
      <c r="L62" s="14" t="s">
        <v>294</v>
      </c>
      <c r="M62" s="14" t="s">
        <v>295</v>
      </c>
      <c r="N62" s="28">
        <f>SUM(N63+N64+N65+N66+N67+N68+N72)</f>
        <v>118000000</v>
      </c>
      <c r="O62" s="30">
        <f>SUM(O63+O64+O65+O66+O67+O68+O72)</f>
        <v>2000000</v>
      </c>
      <c r="P62" s="30">
        <f t="shared" ref="P62:T62" si="15">SUM(P63+P64+P65+P66+P67+P68+P72)</f>
        <v>70000000</v>
      </c>
      <c r="Q62" s="30"/>
      <c r="R62" s="30">
        <f t="shared" si="15"/>
        <v>35000000</v>
      </c>
      <c r="S62" s="30">
        <f t="shared" si="15"/>
        <v>5000000</v>
      </c>
      <c r="T62" s="30">
        <f t="shared" si="15"/>
        <v>6000000</v>
      </c>
      <c r="U62" s="30">
        <f t="shared" si="5"/>
        <v>118000000</v>
      </c>
      <c r="V62" s="13">
        <f t="shared" si="7"/>
        <v>0</v>
      </c>
      <c r="W62" s="12"/>
      <c r="X62" s="12"/>
      <c r="Y62" s="12"/>
      <c r="Z62" s="12"/>
      <c r="AA62" s="12"/>
      <c r="AB62" s="12"/>
      <c r="AC62" s="12"/>
      <c r="AD62" s="12"/>
    </row>
    <row r="63" spans="1:30" ht="13.15" customHeight="1" x14ac:dyDescent="0.25">
      <c r="A63" s="11" t="s">
        <v>119</v>
      </c>
      <c r="B63" s="11" t="s">
        <v>40</v>
      </c>
      <c r="C63" s="19">
        <f>SUM(C64:C67)</f>
        <v>35800000</v>
      </c>
      <c r="D63" s="20">
        <f t="shared" si="8"/>
        <v>35800000</v>
      </c>
      <c r="E63" s="20"/>
      <c r="F63" s="20"/>
      <c r="G63" s="20"/>
      <c r="H63" s="20"/>
      <c r="I63" s="17"/>
      <c r="J63" s="21">
        <f t="shared" si="3"/>
        <v>35800000</v>
      </c>
      <c r="K63" s="18"/>
      <c r="L63" s="11" t="s">
        <v>296</v>
      </c>
      <c r="M63" s="11" t="s">
        <v>297</v>
      </c>
      <c r="N63" s="27">
        <v>5000000</v>
      </c>
      <c r="O63" s="29"/>
      <c r="P63" s="29">
        <v>5000000</v>
      </c>
      <c r="Q63" s="29"/>
      <c r="R63" s="29"/>
      <c r="S63" s="29"/>
      <c r="T63" s="29"/>
      <c r="U63" s="29">
        <f t="shared" si="5"/>
        <v>5000000</v>
      </c>
      <c r="V63" s="13">
        <f t="shared" si="7"/>
        <v>0</v>
      </c>
      <c r="W63" s="12"/>
      <c r="X63" s="12"/>
      <c r="Y63" s="12"/>
      <c r="Z63" s="12"/>
      <c r="AA63" s="12"/>
      <c r="AB63" s="12"/>
      <c r="AC63" s="12"/>
      <c r="AD63" s="12"/>
    </row>
    <row r="64" spans="1:30" ht="13.15" customHeight="1" x14ac:dyDescent="0.25">
      <c r="A64" s="11" t="s">
        <v>120</v>
      </c>
      <c r="B64" s="11" t="s">
        <v>121</v>
      </c>
      <c r="C64" s="19">
        <v>15400000</v>
      </c>
      <c r="D64" s="20">
        <f t="shared" si="8"/>
        <v>15400000</v>
      </c>
      <c r="E64" s="20"/>
      <c r="F64" s="20"/>
      <c r="G64" s="20"/>
      <c r="H64" s="20"/>
      <c r="I64" s="17"/>
      <c r="J64" s="21">
        <f t="shared" si="3"/>
        <v>15400000</v>
      </c>
      <c r="K64" s="18"/>
      <c r="L64" s="11" t="s">
        <v>298</v>
      </c>
      <c r="M64" s="11" t="s">
        <v>299</v>
      </c>
      <c r="N64" s="27">
        <v>20000000</v>
      </c>
      <c r="O64" s="29"/>
      <c r="P64" s="29">
        <v>20000000</v>
      </c>
      <c r="Q64" s="29"/>
      <c r="R64" s="29"/>
      <c r="S64" s="29"/>
      <c r="T64" s="29"/>
      <c r="U64" s="29">
        <f t="shared" si="5"/>
        <v>20000000</v>
      </c>
      <c r="V64" s="13">
        <f t="shared" si="7"/>
        <v>0</v>
      </c>
      <c r="W64" s="12"/>
      <c r="X64" s="12"/>
      <c r="Y64" s="12"/>
      <c r="Z64" s="12"/>
      <c r="AA64" s="12"/>
      <c r="AB64" s="12"/>
      <c r="AC64" s="12"/>
      <c r="AD64" s="12"/>
    </row>
    <row r="65" spans="1:30" ht="13.15" customHeight="1" x14ac:dyDescent="0.25">
      <c r="A65" s="11" t="s">
        <v>122</v>
      </c>
      <c r="B65" s="11" t="s">
        <v>123</v>
      </c>
      <c r="C65" s="19">
        <v>5000000</v>
      </c>
      <c r="D65" s="20">
        <f t="shared" si="8"/>
        <v>5000000</v>
      </c>
      <c r="E65" s="20"/>
      <c r="F65" s="20"/>
      <c r="G65" s="20"/>
      <c r="H65" s="20"/>
      <c r="I65" s="17"/>
      <c r="J65" s="21">
        <f t="shared" si="3"/>
        <v>5000000</v>
      </c>
      <c r="K65" s="18"/>
      <c r="L65" s="11" t="s">
        <v>300</v>
      </c>
      <c r="M65" s="11" t="s">
        <v>301</v>
      </c>
      <c r="N65" s="27">
        <v>27000000</v>
      </c>
      <c r="O65" s="29">
        <v>0</v>
      </c>
      <c r="P65" s="29">
        <v>27000000</v>
      </c>
      <c r="Q65" s="29"/>
      <c r="R65" s="29"/>
      <c r="S65" s="29"/>
      <c r="T65" s="29"/>
      <c r="U65" s="29">
        <f t="shared" si="5"/>
        <v>27000000</v>
      </c>
      <c r="V65" s="13">
        <f t="shared" si="7"/>
        <v>0</v>
      </c>
      <c r="W65" s="12"/>
      <c r="X65" s="12"/>
      <c r="Y65" s="12"/>
      <c r="Z65" s="12"/>
      <c r="AA65" s="12"/>
      <c r="AB65" s="12"/>
      <c r="AC65" s="12"/>
      <c r="AD65" s="12"/>
    </row>
    <row r="66" spans="1:30" ht="13.15" customHeight="1" x14ac:dyDescent="0.25">
      <c r="A66" s="11" t="s">
        <v>124</v>
      </c>
      <c r="B66" s="11" t="s">
        <v>125</v>
      </c>
      <c r="C66" s="19">
        <v>9800000</v>
      </c>
      <c r="D66" s="20">
        <f t="shared" si="8"/>
        <v>9800000</v>
      </c>
      <c r="E66" s="20"/>
      <c r="F66" s="20"/>
      <c r="G66" s="20"/>
      <c r="H66" s="20"/>
      <c r="I66" s="17"/>
      <c r="J66" s="21">
        <f t="shared" si="3"/>
        <v>9800000</v>
      </c>
      <c r="K66" s="18"/>
      <c r="L66" s="11" t="s">
        <v>302</v>
      </c>
      <c r="M66" s="11" t="s">
        <v>303</v>
      </c>
      <c r="N66" s="27">
        <v>12000000</v>
      </c>
      <c r="O66" s="29"/>
      <c r="P66" s="29">
        <v>12000000</v>
      </c>
      <c r="Q66" s="29"/>
      <c r="R66" s="29"/>
      <c r="S66" s="29"/>
      <c r="T66" s="29"/>
      <c r="U66" s="29">
        <f t="shared" si="5"/>
        <v>12000000</v>
      </c>
      <c r="V66" s="13">
        <f t="shared" si="7"/>
        <v>0</v>
      </c>
      <c r="W66" s="12"/>
      <c r="X66" s="12"/>
      <c r="Y66" s="12"/>
      <c r="Z66" s="12"/>
      <c r="AA66" s="12"/>
      <c r="AB66" s="12"/>
      <c r="AC66" s="12"/>
      <c r="AD66" s="12"/>
    </row>
    <row r="67" spans="1:30" ht="13.15" customHeight="1" x14ac:dyDescent="0.25">
      <c r="A67" s="11" t="s">
        <v>126</v>
      </c>
      <c r="B67" s="11" t="s">
        <v>127</v>
      </c>
      <c r="C67" s="19">
        <v>5600000</v>
      </c>
      <c r="D67" s="20">
        <f t="shared" si="8"/>
        <v>5600000</v>
      </c>
      <c r="E67" s="20"/>
      <c r="F67" s="20"/>
      <c r="G67" s="20"/>
      <c r="H67" s="20"/>
      <c r="I67" s="17"/>
      <c r="J67" s="21">
        <f t="shared" si="3"/>
        <v>5600000</v>
      </c>
      <c r="K67" s="18"/>
      <c r="L67" s="11" t="s">
        <v>304</v>
      </c>
      <c r="M67" s="11" t="s">
        <v>305</v>
      </c>
      <c r="N67" s="27">
        <v>35000000</v>
      </c>
      <c r="O67" s="29"/>
      <c r="P67" s="29"/>
      <c r="Q67" s="29"/>
      <c r="R67" s="29">
        <v>35000000</v>
      </c>
      <c r="S67" s="29"/>
      <c r="T67" s="29"/>
      <c r="U67" s="29">
        <f t="shared" si="5"/>
        <v>35000000</v>
      </c>
      <c r="V67" s="13">
        <f t="shared" si="7"/>
        <v>0</v>
      </c>
      <c r="W67" s="12"/>
      <c r="X67" s="12"/>
      <c r="Y67" s="12"/>
      <c r="Z67" s="12"/>
      <c r="AA67" s="12"/>
      <c r="AB67" s="12"/>
      <c r="AC67" s="12"/>
      <c r="AD67" s="12"/>
    </row>
    <row r="68" spans="1:30" ht="13.15" customHeight="1" x14ac:dyDescent="0.25">
      <c r="A68" s="11" t="s">
        <v>128</v>
      </c>
      <c r="B68" s="11" t="s">
        <v>50</v>
      </c>
      <c r="C68" s="19">
        <f>SUM(C69)</f>
        <v>13000000</v>
      </c>
      <c r="D68" s="20">
        <f t="shared" si="8"/>
        <v>13000000</v>
      </c>
      <c r="E68" s="20"/>
      <c r="F68" s="20"/>
      <c r="G68" s="20"/>
      <c r="H68" s="20"/>
      <c r="I68" s="17"/>
      <c r="J68" s="21">
        <f t="shared" si="3"/>
        <v>13000000</v>
      </c>
      <c r="K68" s="18"/>
      <c r="L68" s="11" t="s">
        <v>306</v>
      </c>
      <c r="M68" s="11" t="s">
        <v>307</v>
      </c>
      <c r="N68" s="27">
        <f>SUM(N69:N71)</f>
        <v>17000000</v>
      </c>
      <c r="O68" s="29"/>
      <c r="P68" s="29">
        <f t="shared" ref="P68:T68" si="16">SUM(P69:P71)</f>
        <v>6000000</v>
      </c>
      <c r="Q68" s="29"/>
      <c r="R68" s="29"/>
      <c r="S68" s="29">
        <f t="shared" si="16"/>
        <v>5000000</v>
      </c>
      <c r="T68" s="29">
        <f t="shared" si="16"/>
        <v>6000000</v>
      </c>
      <c r="U68" s="29">
        <f t="shared" si="5"/>
        <v>17000000</v>
      </c>
      <c r="V68" s="13">
        <f t="shared" si="7"/>
        <v>0</v>
      </c>
      <c r="W68" s="12"/>
      <c r="X68" s="12"/>
      <c r="Y68" s="12"/>
      <c r="Z68" s="12"/>
      <c r="AA68" s="12"/>
      <c r="AB68" s="12"/>
      <c r="AC68" s="12"/>
      <c r="AD68" s="12"/>
    </row>
    <row r="69" spans="1:30" ht="13.15" customHeight="1" x14ac:dyDescent="0.25">
      <c r="A69" s="11" t="s">
        <v>129</v>
      </c>
      <c r="B69" s="11" t="s">
        <v>130</v>
      </c>
      <c r="C69" s="19">
        <v>13000000</v>
      </c>
      <c r="D69" s="20">
        <f t="shared" si="8"/>
        <v>13000000</v>
      </c>
      <c r="E69" s="20"/>
      <c r="F69" s="20"/>
      <c r="G69" s="20"/>
      <c r="H69" s="20"/>
      <c r="I69" s="17"/>
      <c r="J69" s="21">
        <f t="shared" ref="J69:J100" si="17">SUM(D69:I69)</f>
        <v>13000000</v>
      </c>
      <c r="K69" s="18"/>
      <c r="L69" s="11" t="s">
        <v>308</v>
      </c>
      <c r="M69" s="11" t="s">
        <v>309</v>
      </c>
      <c r="N69" s="27">
        <v>6000000</v>
      </c>
      <c r="O69" s="29"/>
      <c r="P69" s="29">
        <v>6000000</v>
      </c>
      <c r="Q69" s="29"/>
      <c r="R69" s="29"/>
      <c r="S69" s="29"/>
      <c r="T69" s="29"/>
      <c r="U69" s="29">
        <f t="shared" ref="U69:U104" si="18">SUM(O69:T69)</f>
        <v>6000000</v>
      </c>
      <c r="V69" s="13">
        <f t="shared" si="7"/>
        <v>0</v>
      </c>
      <c r="W69" s="12"/>
      <c r="X69" s="12"/>
      <c r="Y69" s="12"/>
      <c r="Z69" s="12"/>
      <c r="AA69" s="12"/>
      <c r="AB69" s="12"/>
      <c r="AC69" s="12"/>
      <c r="AD69" s="12"/>
    </row>
    <row r="70" spans="1:30" ht="13.15" customHeight="1" x14ac:dyDescent="0.25">
      <c r="A70" s="11" t="s">
        <v>131</v>
      </c>
      <c r="B70" s="11" t="s">
        <v>60</v>
      </c>
      <c r="C70" s="19">
        <v>9000000</v>
      </c>
      <c r="D70" s="20">
        <f t="shared" si="8"/>
        <v>9000000</v>
      </c>
      <c r="E70" s="20"/>
      <c r="F70" s="20"/>
      <c r="G70" s="20"/>
      <c r="H70" s="20"/>
      <c r="I70" s="17"/>
      <c r="J70" s="21">
        <f t="shared" si="17"/>
        <v>9000000</v>
      </c>
      <c r="K70" s="18"/>
      <c r="L70" s="11" t="s">
        <v>310</v>
      </c>
      <c r="M70" s="11" t="s">
        <v>311</v>
      </c>
      <c r="N70" s="27">
        <v>6000000</v>
      </c>
      <c r="O70" s="29"/>
      <c r="P70" s="29"/>
      <c r="Q70" s="29"/>
      <c r="R70" s="29"/>
      <c r="S70" s="29"/>
      <c r="T70" s="29">
        <v>6000000</v>
      </c>
      <c r="U70" s="29">
        <f t="shared" si="18"/>
        <v>6000000</v>
      </c>
      <c r="V70" s="13">
        <f t="shared" si="7"/>
        <v>0</v>
      </c>
      <c r="W70" s="12"/>
      <c r="X70" s="12"/>
      <c r="Y70" s="12"/>
      <c r="Z70" s="12"/>
      <c r="AA70" s="12"/>
      <c r="AB70" s="12"/>
      <c r="AC70" s="12"/>
      <c r="AD70" s="12"/>
    </row>
    <row r="71" spans="1:30" ht="13.15" customHeight="1" x14ac:dyDescent="0.25">
      <c r="A71" s="11" t="s">
        <v>132</v>
      </c>
      <c r="B71" s="11" t="s">
        <v>63</v>
      </c>
      <c r="C71" s="19">
        <f>SUM(C72)</f>
        <v>4000000</v>
      </c>
      <c r="D71" s="20">
        <f t="shared" si="8"/>
        <v>4000000</v>
      </c>
      <c r="E71" s="20"/>
      <c r="F71" s="20"/>
      <c r="G71" s="20"/>
      <c r="H71" s="20"/>
      <c r="I71" s="17"/>
      <c r="J71" s="21">
        <f t="shared" si="17"/>
        <v>4000000</v>
      </c>
      <c r="K71" s="18"/>
      <c r="L71" s="11" t="s">
        <v>312</v>
      </c>
      <c r="M71" s="11" t="s">
        <v>313</v>
      </c>
      <c r="N71" s="27">
        <v>5000000</v>
      </c>
      <c r="O71" s="29"/>
      <c r="P71" s="30"/>
      <c r="Q71" s="29"/>
      <c r="R71" s="29"/>
      <c r="S71" s="29">
        <v>5000000</v>
      </c>
      <c r="T71" s="29"/>
      <c r="U71" s="29">
        <f t="shared" si="18"/>
        <v>5000000</v>
      </c>
      <c r="V71" s="13">
        <f t="shared" ref="V71:V106" si="19">SUM(U71-N71)</f>
        <v>0</v>
      </c>
      <c r="W71" s="12"/>
      <c r="X71" s="12"/>
      <c r="Y71" s="12"/>
      <c r="Z71" s="12"/>
      <c r="AA71" s="12"/>
      <c r="AB71" s="12"/>
      <c r="AC71" s="12"/>
      <c r="AD71" s="12"/>
    </row>
    <row r="72" spans="1:30" ht="13.15" customHeight="1" x14ac:dyDescent="0.25">
      <c r="A72" s="11" t="s">
        <v>133</v>
      </c>
      <c r="B72" s="11" t="s">
        <v>134</v>
      </c>
      <c r="C72" s="19">
        <v>4000000</v>
      </c>
      <c r="D72" s="20">
        <f t="shared" ref="D72:D90" si="20">SUM(C72)</f>
        <v>4000000</v>
      </c>
      <c r="E72" s="20"/>
      <c r="F72" s="20"/>
      <c r="G72" s="20"/>
      <c r="H72" s="20"/>
      <c r="I72" s="17"/>
      <c r="J72" s="21">
        <f t="shared" si="17"/>
        <v>4000000</v>
      </c>
      <c r="K72" s="18"/>
      <c r="L72" s="11" t="s">
        <v>314</v>
      </c>
      <c r="M72" s="11" t="s">
        <v>315</v>
      </c>
      <c r="N72" s="27">
        <v>2000000</v>
      </c>
      <c r="O72" s="29">
        <v>2000000</v>
      </c>
      <c r="P72" s="29"/>
      <c r="Q72" s="29"/>
      <c r="R72" s="29"/>
      <c r="S72" s="29"/>
      <c r="T72" s="29"/>
      <c r="U72" s="29">
        <f t="shared" si="18"/>
        <v>2000000</v>
      </c>
      <c r="V72" s="13">
        <f t="shared" si="19"/>
        <v>0</v>
      </c>
      <c r="W72" s="12"/>
      <c r="X72" s="12"/>
      <c r="Y72" s="12"/>
      <c r="Z72" s="12"/>
      <c r="AA72" s="12"/>
      <c r="AB72" s="12"/>
      <c r="AC72" s="12"/>
      <c r="AD72" s="12"/>
    </row>
    <row r="73" spans="1:30" ht="13.15" customHeight="1" x14ac:dyDescent="0.25">
      <c r="A73" s="11" t="s">
        <v>135</v>
      </c>
      <c r="B73" s="11" t="s">
        <v>65</v>
      </c>
      <c r="C73" s="19">
        <f>SUM(C74:C75)</f>
        <v>15000000</v>
      </c>
      <c r="D73" s="20">
        <f t="shared" si="20"/>
        <v>15000000</v>
      </c>
      <c r="E73" s="20"/>
      <c r="F73" s="20"/>
      <c r="G73" s="20"/>
      <c r="H73" s="20"/>
      <c r="I73" s="17"/>
      <c r="J73" s="21">
        <f t="shared" si="17"/>
        <v>15000000</v>
      </c>
      <c r="K73" s="18"/>
      <c r="L73" s="14" t="s">
        <v>316</v>
      </c>
      <c r="M73" s="14" t="s">
        <v>317</v>
      </c>
      <c r="N73" s="28">
        <f>SUM(N74+N76+N79+N81+N83+N84+N85)</f>
        <v>1359200000</v>
      </c>
      <c r="O73" s="30">
        <f>SUM(O74+O76+O79+O81+O83+O84+O85)</f>
        <v>1182200000</v>
      </c>
      <c r="P73" s="29"/>
      <c r="Q73" s="29"/>
      <c r="R73" s="29"/>
      <c r="S73" s="29"/>
      <c r="T73" s="30">
        <v>177000000</v>
      </c>
      <c r="U73" s="30">
        <f t="shared" si="18"/>
        <v>1359200000</v>
      </c>
      <c r="V73" s="13">
        <f t="shared" si="19"/>
        <v>0</v>
      </c>
      <c r="W73" s="12"/>
      <c r="X73" s="12"/>
      <c r="Y73" s="12"/>
      <c r="Z73" s="12"/>
      <c r="AA73" s="12"/>
      <c r="AB73" s="12"/>
      <c r="AC73" s="12"/>
      <c r="AD73" s="12"/>
    </row>
    <row r="74" spans="1:30" ht="13.15" customHeight="1" x14ac:dyDescent="0.25">
      <c r="A74" s="11" t="s">
        <v>136</v>
      </c>
      <c r="B74" s="11" t="s">
        <v>137</v>
      </c>
      <c r="C74" s="19">
        <v>5000000</v>
      </c>
      <c r="D74" s="20">
        <f t="shared" si="20"/>
        <v>5000000</v>
      </c>
      <c r="E74" s="20"/>
      <c r="F74" s="20"/>
      <c r="G74" s="20"/>
      <c r="H74" s="20"/>
      <c r="I74" s="17"/>
      <c r="J74" s="21">
        <f t="shared" si="17"/>
        <v>5000000</v>
      </c>
      <c r="K74" s="18"/>
      <c r="L74" s="11" t="s">
        <v>318</v>
      </c>
      <c r="M74" s="11" t="s">
        <v>319</v>
      </c>
      <c r="N74" s="27">
        <f>SUM(N75)</f>
        <v>500000</v>
      </c>
      <c r="O74" s="29">
        <f>SUM(O75)</f>
        <v>500000</v>
      </c>
      <c r="P74" s="29"/>
      <c r="Q74" s="29"/>
      <c r="R74" s="29"/>
      <c r="S74" s="29"/>
      <c r="T74" s="29"/>
      <c r="U74" s="29">
        <f t="shared" si="18"/>
        <v>500000</v>
      </c>
      <c r="V74" s="13">
        <f t="shared" si="19"/>
        <v>0</v>
      </c>
      <c r="W74" s="12"/>
      <c r="X74" s="12"/>
      <c r="Y74" s="12"/>
      <c r="Z74" s="12"/>
      <c r="AA74" s="12"/>
      <c r="AB74" s="12"/>
      <c r="AC74" s="12"/>
      <c r="AD74" s="12"/>
    </row>
    <row r="75" spans="1:30" ht="13.15" customHeight="1" x14ac:dyDescent="0.25">
      <c r="A75" s="11" t="s">
        <v>138</v>
      </c>
      <c r="B75" s="11" t="s">
        <v>139</v>
      </c>
      <c r="C75" s="19">
        <v>10000000</v>
      </c>
      <c r="D75" s="20">
        <f t="shared" si="20"/>
        <v>10000000</v>
      </c>
      <c r="E75" s="20"/>
      <c r="F75" s="20"/>
      <c r="G75" s="20"/>
      <c r="H75" s="20"/>
      <c r="I75" s="17"/>
      <c r="J75" s="21">
        <f t="shared" si="17"/>
        <v>10000000</v>
      </c>
      <c r="K75" s="18"/>
      <c r="L75" s="11" t="s">
        <v>320</v>
      </c>
      <c r="M75" s="11" t="s">
        <v>321</v>
      </c>
      <c r="N75" s="27">
        <v>500000</v>
      </c>
      <c r="O75" s="29">
        <v>500000</v>
      </c>
      <c r="P75" s="29"/>
      <c r="Q75" s="29"/>
      <c r="R75" s="29"/>
      <c r="S75" s="29"/>
      <c r="T75" s="29"/>
      <c r="U75" s="29">
        <f t="shared" si="18"/>
        <v>500000</v>
      </c>
      <c r="V75" s="13">
        <f t="shared" si="19"/>
        <v>0</v>
      </c>
      <c r="W75" s="12"/>
      <c r="X75" s="12"/>
      <c r="Y75" s="12"/>
      <c r="Z75" s="12"/>
      <c r="AA75" s="12"/>
      <c r="AB75" s="12"/>
      <c r="AC75" s="12"/>
      <c r="AD75" s="12"/>
    </row>
    <row r="76" spans="1:30" ht="13.15" customHeight="1" x14ac:dyDescent="0.25">
      <c r="A76" s="11" t="s">
        <v>140</v>
      </c>
      <c r="B76" s="11" t="s">
        <v>71</v>
      </c>
      <c r="C76" s="19">
        <f>SUM(C78)</f>
        <v>33600000</v>
      </c>
      <c r="D76" s="20">
        <f t="shared" si="20"/>
        <v>33600000</v>
      </c>
      <c r="E76" s="20"/>
      <c r="F76" s="20"/>
      <c r="G76" s="20"/>
      <c r="H76" s="20"/>
      <c r="I76" s="17"/>
      <c r="J76" s="21">
        <f t="shared" si="17"/>
        <v>33600000</v>
      </c>
      <c r="K76" s="18"/>
      <c r="L76" s="11" t="s">
        <v>322</v>
      </c>
      <c r="M76" s="11" t="s">
        <v>323</v>
      </c>
      <c r="N76" s="27">
        <f>SUM(N77:N78)</f>
        <v>25000000</v>
      </c>
      <c r="O76" s="29">
        <f>SUM(O77:O78)</f>
        <v>25000000</v>
      </c>
      <c r="P76" s="29"/>
      <c r="Q76" s="29"/>
      <c r="R76" s="29"/>
      <c r="S76" s="29"/>
      <c r="T76" s="29"/>
      <c r="U76" s="29">
        <f t="shared" si="18"/>
        <v>25000000</v>
      </c>
      <c r="V76" s="13">
        <f t="shared" si="19"/>
        <v>0</v>
      </c>
      <c r="W76" s="12"/>
      <c r="X76" s="12"/>
      <c r="Y76" s="12"/>
      <c r="Z76" s="12"/>
      <c r="AA76" s="12"/>
      <c r="AB76" s="12"/>
      <c r="AC76" s="12"/>
      <c r="AD76" s="12"/>
    </row>
    <row r="77" spans="1:30" ht="13.15" customHeight="1" x14ac:dyDescent="0.25">
      <c r="A77" s="11" t="s">
        <v>141</v>
      </c>
      <c r="B77" s="11" t="s">
        <v>73</v>
      </c>
      <c r="C77" s="19">
        <f>SUM(C78)</f>
        <v>33600000</v>
      </c>
      <c r="D77" s="20">
        <f t="shared" si="20"/>
        <v>33600000</v>
      </c>
      <c r="E77" s="20"/>
      <c r="F77" s="20"/>
      <c r="G77" s="20"/>
      <c r="H77" s="20"/>
      <c r="I77" s="17"/>
      <c r="J77" s="21">
        <f t="shared" si="17"/>
        <v>33600000</v>
      </c>
      <c r="K77" s="18"/>
      <c r="L77" s="11" t="s">
        <v>324</v>
      </c>
      <c r="M77" s="11" t="s">
        <v>325</v>
      </c>
      <c r="N77" s="27">
        <v>10000000</v>
      </c>
      <c r="O77" s="29">
        <v>10000000</v>
      </c>
      <c r="P77" s="29"/>
      <c r="Q77" s="29"/>
      <c r="R77" s="29"/>
      <c r="S77" s="29"/>
      <c r="T77" s="29"/>
      <c r="U77" s="29">
        <f t="shared" si="18"/>
        <v>10000000</v>
      </c>
      <c r="V77" s="13">
        <f t="shared" si="19"/>
        <v>0</v>
      </c>
      <c r="W77" s="12"/>
      <c r="X77" s="12"/>
      <c r="Y77" s="12"/>
      <c r="Z77" s="12"/>
      <c r="AA77" s="12"/>
      <c r="AB77" s="12"/>
      <c r="AC77" s="12"/>
      <c r="AD77" s="12"/>
    </row>
    <row r="78" spans="1:30" ht="13.15" customHeight="1" x14ac:dyDescent="0.25">
      <c r="A78" s="11" t="s">
        <v>142</v>
      </c>
      <c r="B78" s="11" t="s">
        <v>143</v>
      </c>
      <c r="C78" s="19">
        <v>33600000</v>
      </c>
      <c r="D78" s="20">
        <f t="shared" si="20"/>
        <v>33600000</v>
      </c>
      <c r="E78" s="20"/>
      <c r="F78" s="20"/>
      <c r="G78" s="20"/>
      <c r="H78" s="20"/>
      <c r="I78" s="17"/>
      <c r="J78" s="21">
        <f t="shared" si="17"/>
        <v>33600000</v>
      </c>
      <c r="K78" s="18"/>
      <c r="L78" s="11" t="s">
        <v>326</v>
      </c>
      <c r="M78" s="11" t="s">
        <v>327</v>
      </c>
      <c r="N78" s="27">
        <v>15000000</v>
      </c>
      <c r="O78" s="29">
        <v>15000000</v>
      </c>
      <c r="P78" s="29"/>
      <c r="Q78" s="29"/>
      <c r="R78" s="29"/>
      <c r="S78" s="29"/>
      <c r="T78" s="29"/>
      <c r="U78" s="29">
        <f t="shared" si="18"/>
        <v>15000000</v>
      </c>
      <c r="V78" s="13">
        <f t="shared" si="19"/>
        <v>0</v>
      </c>
      <c r="W78" s="12"/>
      <c r="X78" s="12"/>
      <c r="Y78" s="12"/>
      <c r="Z78" s="12"/>
      <c r="AA78" s="12"/>
      <c r="AB78" s="12"/>
      <c r="AC78" s="12"/>
      <c r="AD78" s="12"/>
    </row>
    <row r="79" spans="1:30" ht="13.15" customHeight="1" x14ac:dyDescent="0.25">
      <c r="A79" s="11" t="s">
        <v>144</v>
      </c>
      <c r="B79" s="11" t="s">
        <v>145</v>
      </c>
      <c r="C79" s="19">
        <f>SUM(C80:C82)</f>
        <v>11300000</v>
      </c>
      <c r="D79" s="20">
        <f t="shared" si="20"/>
        <v>11300000</v>
      </c>
      <c r="E79" s="20"/>
      <c r="F79" s="20"/>
      <c r="G79" s="20"/>
      <c r="H79" s="20"/>
      <c r="I79" s="17"/>
      <c r="J79" s="21">
        <f t="shared" si="17"/>
        <v>11300000</v>
      </c>
      <c r="K79" s="18"/>
      <c r="L79" s="11" t="s">
        <v>328</v>
      </c>
      <c r="M79" s="11" t="s">
        <v>329</v>
      </c>
      <c r="N79" s="27">
        <f>SUM(N80)</f>
        <v>180000000</v>
      </c>
      <c r="O79" s="29">
        <f>SUM(O80)</f>
        <v>180000000</v>
      </c>
      <c r="P79" s="29"/>
      <c r="Q79" s="29"/>
      <c r="R79" s="29"/>
      <c r="S79" s="29"/>
      <c r="T79" s="29"/>
      <c r="U79" s="29">
        <f t="shared" si="18"/>
        <v>180000000</v>
      </c>
      <c r="V79" s="13">
        <f t="shared" si="19"/>
        <v>0</v>
      </c>
      <c r="W79" s="12"/>
      <c r="X79" s="12"/>
      <c r="Y79" s="12"/>
      <c r="Z79" s="12"/>
      <c r="AA79" s="12"/>
      <c r="AB79" s="12"/>
      <c r="AC79" s="12"/>
      <c r="AD79" s="12"/>
    </row>
    <row r="80" spans="1:30" ht="13.15" customHeight="1" x14ac:dyDescent="0.25">
      <c r="A80" s="11" t="s">
        <v>146</v>
      </c>
      <c r="B80" s="11" t="s">
        <v>79</v>
      </c>
      <c r="C80" s="19">
        <v>6400000</v>
      </c>
      <c r="D80" s="20">
        <f t="shared" si="20"/>
        <v>6400000</v>
      </c>
      <c r="E80" s="20"/>
      <c r="F80" s="20"/>
      <c r="G80" s="20"/>
      <c r="H80" s="20"/>
      <c r="I80" s="17"/>
      <c r="J80" s="21">
        <f t="shared" si="17"/>
        <v>6400000</v>
      </c>
      <c r="K80" s="18"/>
      <c r="L80" s="11" t="s">
        <v>330</v>
      </c>
      <c r="M80" s="11" t="s">
        <v>331</v>
      </c>
      <c r="N80" s="27">
        <v>180000000</v>
      </c>
      <c r="O80" s="29">
        <v>180000000</v>
      </c>
      <c r="P80" s="29"/>
      <c r="Q80" s="29"/>
      <c r="R80" s="29"/>
      <c r="S80" s="29"/>
      <c r="T80" s="29"/>
      <c r="U80" s="29">
        <f t="shared" si="18"/>
        <v>180000000</v>
      </c>
      <c r="V80" s="13">
        <f t="shared" si="19"/>
        <v>0</v>
      </c>
      <c r="W80" s="12"/>
      <c r="X80" s="12"/>
      <c r="Y80" s="12"/>
      <c r="Z80" s="12"/>
      <c r="AA80" s="12"/>
      <c r="AB80" s="12"/>
      <c r="AC80" s="12"/>
      <c r="AD80" s="12"/>
    </row>
    <row r="81" spans="1:30" ht="13.15" customHeight="1" x14ac:dyDescent="0.25">
      <c r="A81" s="11" t="s">
        <v>147</v>
      </c>
      <c r="B81" s="11" t="s">
        <v>148</v>
      </c>
      <c r="C81" s="19">
        <v>4900000</v>
      </c>
      <c r="D81" s="20">
        <f t="shared" si="20"/>
        <v>4900000</v>
      </c>
      <c r="E81" s="20"/>
      <c r="F81" s="20"/>
      <c r="G81" s="20"/>
      <c r="H81" s="20"/>
      <c r="I81" s="17"/>
      <c r="J81" s="21">
        <f t="shared" si="17"/>
        <v>4900000</v>
      </c>
      <c r="K81" s="18"/>
      <c r="L81" s="11" t="s">
        <v>332</v>
      </c>
      <c r="M81" s="11" t="s">
        <v>333</v>
      </c>
      <c r="N81" s="27">
        <f>SUM(N82)</f>
        <v>200000</v>
      </c>
      <c r="O81" s="29">
        <f>SUM(O82)</f>
        <v>200000</v>
      </c>
      <c r="P81" s="29"/>
      <c r="Q81" s="29"/>
      <c r="R81" s="29"/>
      <c r="S81" s="29"/>
      <c r="T81" s="29"/>
      <c r="U81" s="29">
        <f t="shared" si="18"/>
        <v>200000</v>
      </c>
      <c r="V81" s="13">
        <f t="shared" si="19"/>
        <v>0</v>
      </c>
      <c r="W81" s="12"/>
      <c r="X81" s="12"/>
      <c r="Y81" s="12"/>
      <c r="Z81" s="12"/>
      <c r="AA81" s="12"/>
      <c r="AB81" s="12"/>
      <c r="AC81" s="12"/>
      <c r="AD81" s="12"/>
    </row>
    <row r="82" spans="1:30" ht="13.15" customHeight="1" x14ac:dyDescent="0.25">
      <c r="A82" s="11" t="s">
        <v>149</v>
      </c>
      <c r="B82" s="11" t="s">
        <v>150</v>
      </c>
      <c r="C82" s="19">
        <v>0</v>
      </c>
      <c r="D82" s="20">
        <f t="shared" si="20"/>
        <v>0</v>
      </c>
      <c r="E82" s="20"/>
      <c r="F82" s="20"/>
      <c r="G82" s="20"/>
      <c r="H82" s="20"/>
      <c r="I82" s="17"/>
      <c r="J82" s="21">
        <f t="shared" si="17"/>
        <v>0</v>
      </c>
      <c r="K82" s="18"/>
      <c r="L82" s="11" t="s">
        <v>334</v>
      </c>
      <c r="M82" s="11" t="s">
        <v>335</v>
      </c>
      <c r="N82" s="27">
        <v>200000</v>
      </c>
      <c r="O82" s="29">
        <v>200000</v>
      </c>
      <c r="P82" s="29"/>
      <c r="Q82" s="29"/>
      <c r="R82" s="29"/>
      <c r="S82" s="29"/>
      <c r="T82" s="29"/>
      <c r="U82" s="29">
        <f t="shared" si="18"/>
        <v>200000</v>
      </c>
      <c r="V82" s="13">
        <f t="shared" si="19"/>
        <v>0</v>
      </c>
      <c r="W82" s="12"/>
      <c r="X82" s="12"/>
      <c r="Y82" s="12"/>
      <c r="Z82" s="12"/>
      <c r="AA82" s="12"/>
      <c r="AB82" s="12"/>
      <c r="AC82" s="12"/>
      <c r="AD82" s="12"/>
    </row>
    <row r="83" spans="1:30" ht="13.15" customHeight="1" x14ac:dyDescent="0.25">
      <c r="A83" s="11" t="s">
        <v>151</v>
      </c>
      <c r="B83" s="11" t="s">
        <v>85</v>
      </c>
      <c r="C83" s="19">
        <v>23667000</v>
      </c>
      <c r="D83" s="20">
        <f t="shared" si="20"/>
        <v>23667000</v>
      </c>
      <c r="E83" s="20"/>
      <c r="F83" s="20"/>
      <c r="G83" s="20"/>
      <c r="H83" s="20"/>
      <c r="I83" s="17"/>
      <c r="J83" s="21">
        <f t="shared" si="17"/>
        <v>23667000</v>
      </c>
      <c r="K83" s="18"/>
      <c r="L83" s="11" t="s">
        <v>336</v>
      </c>
      <c r="M83" s="11" t="s">
        <v>317</v>
      </c>
      <c r="N83" s="27">
        <v>177000000</v>
      </c>
      <c r="O83" s="29"/>
      <c r="P83" s="29"/>
      <c r="Q83" s="29"/>
      <c r="R83" s="29"/>
      <c r="S83" s="29"/>
      <c r="T83" s="29">
        <v>177000000</v>
      </c>
      <c r="U83" s="29">
        <f t="shared" si="18"/>
        <v>177000000</v>
      </c>
      <c r="V83" s="13">
        <f t="shared" si="19"/>
        <v>0</v>
      </c>
      <c r="W83" s="12"/>
      <c r="X83" s="12"/>
      <c r="Y83" s="12"/>
      <c r="Z83" s="12"/>
      <c r="AA83" s="12"/>
      <c r="AB83" s="12"/>
      <c r="AC83" s="12"/>
      <c r="AD83" s="12"/>
    </row>
    <row r="84" spans="1:30" ht="13.15" customHeight="1" x14ac:dyDescent="0.25">
      <c r="A84" s="11" t="s">
        <v>152</v>
      </c>
      <c r="B84" s="11" t="s">
        <v>87</v>
      </c>
      <c r="C84" s="19">
        <f>SUM(C85:C86)</f>
        <v>2100000</v>
      </c>
      <c r="D84" s="20">
        <f t="shared" si="20"/>
        <v>2100000</v>
      </c>
      <c r="E84" s="20"/>
      <c r="F84" s="20"/>
      <c r="G84" s="20"/>
      <c r="H84" s="20"/>
      <c r="I84" s="17"/>
      <c r="J84" s="21">
        <f t="shared" si="17"/>
        <v>2100000</v>
      </c>
      <c r="K84" s="18"/>
      <c r="L84" s="11" t="s">
        <v>337</v>
      </c>
      <c r="M84" s="11" t="s">
        <v>338</v>
      </c>
      <c r="N84" s="27">
        <v>1500000</v>
      </c>
      <c r="O84" s="29">
        <v>1500000</v>
      </c>
      <c r="P84" s="29"/>
      <c r="Q84" s="29"/>
      <c r="R84" s="29"/>
      <c r="S84" s="29"/>
      <c r="T84" s="29"/>
      <c r="U84" s="29">
        <f t="shared" si="18"/>
        <v>1500000</v>
      </c>
      <c r="V84" s="13">
        <f t="shared" si="19"/>
        <v>0</v>
      </c>
      <c r="W84" s="12"/>
      <c r="X84" s="12"/>
      <c r="Y84" s="12"/>
      <c r="Z84" s="12"/>
      <c r="AA84" s="12"/>
      <c r="AB84" s="12"/>
      <c r="AC84" s="12"/>
      <c r="AD84" s="12"/>
    </row>
    <row r="85" spans="1:30" ht="13.15" customHeight="1" x14ac:dyDescent="0.25">
      <c r="A85" s="11" t="s">
        <v>153</v>
      </c>
      <c r="B85" s="11" t="s">
        <v>154</v>
      </c>
      <c r="C85" s="19">
        <v>1400000</v>
      </c>
      <c r="D85" s="20">
        <f t="shared" si="20"/>
        <v>1400000</v>
      </c>
      <c r="E85" s="20"/>
      <c r="F85" s="20"/>
      <c r="G85" s="20"/>
      <c r="H85" s="20"/>
      <c r="I85" s="17"/>
      <c r="J85" s="21">
        <f t="shared" si="17"/>
        <v>1400000</v>
      </c>
      <c r="K85" s="18"/>
      <c r="L85" s="11" t="s">
        <v>339</v>
      </c>
      <c r="M85" s="11" t="s">
        <v>340</v>
      </c>
      <c r="N85" s="27">
        <f>SUM(N86:N87)</f>
        <v>975000000</v>
      </c>
      <c r="O85" s="29">
        <f>SUM(O86:O87)</f>
        <v>975000000</v>
      </c>
      <c r="P85" s="29"/>
      <c r="Q85" s="29"/>
      <c r="R85" s="29"/>
      <c r="S85" s="29"/>
      <c r="T85" s="29"/>
      <c r="U85" s="29">
        <f t="shared" si="18"/>
        <v>975000000</v>
      </c>
      <c r="V85" s="13">
        <f t="shared" si="19"/>
        <v>0</v>
      </c>
      <c r="W85" s="12"/>
      <c r="X85" s="12"/>
      <c r="Y85" s="12"/>
      <c r="Z85" s="12"/>
      <c r="AA85" s="12"/>
      <c r="AB85" s="12"/>
      <c r="AC85" s="12"/>
      <c r="AD85" s="12"/>
    </row>
    <row r="86" spans="1:30" ht="13.15" customHeight="1" x14ac:dyDescent="0.25">
      <c r="A86" s="11" t="s">
        <v>155</v>
      </c>
      <c r="B86" s="11" t="s">
        <v>91</v>
      </c>
      <c r="C86" s="19">
        <v>700000</v>
      </c>
      <c r="D86" s="20">
        <f t="shared" si="20"/>
        <v>700000</v>
      </c>
      <c r="E86" s="20"/>
      <c r="F86" s="20"/>
      <c r="G86" s="20"/>
      <c r="H86" s="20"/>
      <c r="I86" s="17"/>
      <c r="J86" s="21">
        <f t="shared" si="17"/>
        <v>700000</v>
      </c>
      <c r="K86" s="18"/>
      <c r="L86" s="11" t="s">
        <v>341</v>
      </c>
      <c r="M86" s="11" t="s">
        <v>342</v>
      </c>
      <c r="N86" s="27">
        <v>805000000</v>
      </c>
      <c r="O86" s="29">
        <v>805000000</v>
      </c>
      <c r="P86" s="29"/>
      <c r="Q86" s="29"/>
      <c r="R86" s="29"/>
      <c r="S86" s="29"/>
      <c r="T86" s="29"/>
      <c r="U86" s="29">
        <f t="shared" si="18"/>
        <v>805000000</v>
      </c>
      <c r="V86" s="13">
        <f t="shared" si="19"/>
        <v>0</v>
      </c>
      <c r="W86" s="12"/>
      <c r="X86" s="12"/>
      <c r="Y86" s="12"/>
      <c r="Z86" s="12"/>
      <c r="AA86" s="12"/>
      <c r="AB86" s="12"/>
      <c r="AC86" s="12"/>
      <c r="AD86" s="12"/>
    </row>
    <row r="87" spans="1:30" ht="13.15" customHeight="1" x14ac:dyDescent="0.25">
      <c r="A87" s="11" t="s">
        <v>156</v>
      </c>
      <c r="B87" s="11" t="s">
        <v>157</v>
      </c>
      <c r="C87" s="19">
        <v>140000</v>
      </c>
      <c r="D87" s="20">
        <f t="shared" si="20"/>
        <v>140000</v>
      </c>
      <c r="E87" s="20"/>
      <c r="F87" s="20"/>
      <c r="G87" s="20"/>
      <c r="H87" s="20"/>
      <c r="I87" s="17"/>
      <c r="J87" s="21">
        <f t="shared" si="17"/>
        <v>140000</v>
      </c>
      <c r="K87" s="18"/>
      <c r="L87" s="11" t="s">
        <v>343</v>
      </c>
      <c r="M87" s="11" t="s">
        <v>344</v>
      </c>
      <c r="N87" s="27">
        <v>170000000</v>
      </c>
      <c r="O87" s="29">
        <v>170000000</v>
      </c>
      <c r="P87" s="29"/>
      <c r="Q87" s="29"/>
      <c r="R87" s="29"/>
      <c r="S87" s="29"/>
      <c r="T87" s="29"/>
      <c r="U87" s="29">
        <f t="shared" si="18"/>
        <v>170000000</v>
      </c>
      <c r="V87" s="13">
        <f t="shared" si="19"/>
        <v>0</v>
      </c>
      <c r="W87" s="12"/>
      <c r="X87" s="12"/>
      <c r="Y87" s="12"/>
      <c r="Z87" s="12"/>
      <c r="AA87" s="12"/>
      <c r="AB87" s="12"/>
      <c r="AC87" s="12"/>
      <c r="AD87" s="12"/>
    </row>
    <row r="88" spans="1:30" ht="13.15" customHeight="1" x14ac:dyDescent="0.25">
      <c r="A88" s="11" t="s">
        <v>158</v>
      </c>
      <c r="B88" s="11" t="s">
        <v>95</v>
      </c>
      <c r="C88" s="19">
        <f>SUM(C89)</f>
        <v>31500000</v>
      </c>
      <c r="D88" s="20">
        <f t="shared" si="20"/>
        <v>31500000</v>
      </c>
      <c r="E88" s="20"/>
      <c r="F88" s="20"/>
      <c r="G88" s="20"/>
      <c r="H88" s="20"/>
      <c r="I88" s="17"/>
      <c r="J88" s="21">
        <f t="shared" si="17"/>
        <v>31500000</v>
      </c>
      <c r="K88" s="18"/>
      <c r="L88" s="14" t="s">
        <v>345</v>
      </c>
      <c r="M88" s="14" t="s">
        <v>346</v>
      </c>
      <c r="N88" s="28">
        <f>SUM(N89+N90)</f>
        <v>230000</v>
      </c>
      <c r="O88" s="30">
        <f>SUM(O89:O90)</f>
        <v>230000</v>
      </c>
      <c r="P88" s="29"/>
      <c r="Q88" s="29"/>
      <c r="R88" s="29"/>
      <c r="S88" s="29"/>
      <c r="T88" s="29"/>
      <c r="U88" s="30">
        <f t="shared" si="18"/>
        <v>230000</v>
      </c>
      <c r="V88" s="13">
        <f t="shared" si="19"/>
        <v>0</v>
      </c>
      <c r="W88" s="12"/>
      <c r="X88" s="12"/>
      <c r="Y88" s="12"/>
      <c r="Z88" s="12"/>
      <c r="AA88" s="12"/>
      <c r="AB88" s="12"/>
      <c r="AC88" s="12"/>
      <c r="AD88" s="12"/>
    </row>
    <row r="89" spans="1:30" ht="13.15" customHeight="1" x14ac:dyDescent="0.25">
      <c r="A89" s="11" t="s">
        <v>159</v>
      </c>
      <c r="B89" s="11" t="s">
        <v>97</v>
      </c>
      <c r="C89" s="19">
        <v>31500000</v>
      </c>
      <c r="D89" s="20">
        <f t="shared" si="20"/>
        <v>31500000</v>
      </c>
      <c r="E89" s="20"/>
      <c r="F89" s="20"/>
      <c r="G89" s="20"/>
      <c r="H89" s="20"/>
      <c r="I89" s="17"/>
      <c r="J89" s="21">
        <f t="shared" si="17"/>
        <v>31500000</v>
      </c>
      <c r="K89" s="18"/>
      <c r="L89" s="14" t="s">
        <v>347</v>
      </c>
      <c r="M89" s="14" t="s">
        <v>348</v>
      </c>
      <c r="N89" s="28">
        <v>30000</v>
      </c>
      <c r="O89" s="30">
        <v>30000</v>
      </c>
      <c r="P89" s="29"/>
      <c r="Q89" s="29"/>
      <c r="R89" s="29"/>
      <c r="S89" s="29"/>
      <c r="T89" s="29"/>
      <c r="U89" s="30">
        <f t="shared" si="18"/>
        <v>30000</v>
      </c>
      <c r="V89" s="13">
        <f t="shared" si="19"/>
        <v>0</v>
      </c>
      <c r="W89" s="12"/>
      <c r="X89" s="12"/>
      <c r="Y89" s="12"/>
      <c r="Z89" s="12"/>
      <c r="AA89" s="12"/>
      <c r="AB89" s="12"/>
      <c r="AC89" s="12"/>
      <c r="AD89" s="12"/>
    </row>
    <row r="90" spans="1:30" ht="13.15" customHeight="1" x14ac:dyDescent="0.25">
      <c r="A90" s="11" t="s">
        <v>160</v>
      </c>
      <c r="B90" s="11" t="s">
        <v>99</v>
      </c>
      <c r="C90" s="19">
        <v>70000</v>
      </c>
      <c r="D90" s="20">
        <f t="shared" si="20"/>
        <v>70000</v>
      </c>
      <c r="E90" s="20"/>
      <c r="F90" s="20"/>
      <c r="G90" s="20"/>
      <c r="H90" s="20"/>
      <c r="I90" s="17"/>
      <c r="J90" s="21">
        <f t="shared" si="17"/>
        <v>70000</v>
      </c>
      <c r="K90" s="18"/>
      <c r="L90" s="14" t="s">
        <v>349</v>
      </c>
      <c r="M90" s="14" t="s">
        <v>350</v>
      </c>
      <c r="N90" s="28">
        <f>SUM(N91)</f>
        <v>200000</v>
      </c>
      <c r="O90" s="30">
        <f>SUM(O91)</f>
        <v>200000</v>
      </c>
      <c r="P90" s="29"/>
      <c r="Q90" s="29"/>
      <c r="R90" s="29"/>
      <c r="S90" s="29"/>
      <c r="T90" s="29"/>
      <c r="U90" s="30">
        <f t="shared" si="18"/>
        <v>200000</v>
      </c>
      <c r="V90" s="13">
        <f t="shared" si="19"/>
        <v>0</v>
      </c>
      <c r="W90" s="12"/>
      <c r="X90" s="12"/>
      <c r="Y90" s="12"/>
      <c r="Z90" s="12"/>
      <c r="AA90" s="12"/>
      <c r="AB90" s="12"/>
      <c r="AC90" s="12"/>
      <c r="AD90" s="12"/>
    </row>
    <row r="91" spans="1:30" ht="13.15" customHeight="1" x14ac:dyDescent="0.25">
      <c r="A91" s="14" t="s">
        <v>161</v>
      </c>
      <c r="B91" s="14" t="s">
        <v>162</v>
      </c>
      <c r="C91" s="15">
        <f>SUM(C92:C95)</f>
        <v>43400000</v>
      </c>
      <c r="D91" s="16">
        <f>SUM(C91)</f>
        <v>43400000</v>
      </c>
      <c r="E91" s="16"/>
      <c r="F91" s="16"/>
      <c r="G91" s="16"/>
      <c r="H91" s="16"/>
      <c r="I91" s="17"/>
      <c r="J91" s="22">
        <f t="shared" si="17"/>
        <v>43400000</v>
      </c>
      <c r="K91" s="18"/>
      <c r="L91" s="11" t="s">
        <v>351</v>
      </c>
      <c r="M91" s="11" t="s">
        <v>352</v>
      </c>
      <c r="N91" s="27">
        <v>200000</v>
      </c>
      <c r="O91" s="29">
        <v>200000</v>
      </c>
      <c r="P91" s="29"/>
      <c r="Q91" s="29"/>
      <c r="R91" s="29"/>
      <c r="S91" s="29"/>
      <c r="T91" s="29"/>
      <c r="U91" s="29">
        <f t="shared" si="18"/>
        <v>200000</v>
      </c>
      <c r="V91" s="13">
        <f t="shared" si="19"/>
        <v>0</v>
      </c>
      <c r="W91" s="12"/>
      <c r="X91" s="12"/>
      <c r="Y91" s="12"/>
      <c r="Z91" s="12"/>
      <c r="AA91" s="12"/>
      <c r="AB91" s="12"/>
      <c r="AC91" s="12"/>
      <c r="AD91" s="12"/>
    </row>
    <row r="92" spans="1:30" ht="13.15" customHeight="1" x14ac:dyDescent="0.25">
      <c r="A92" s="11" t="s">
        <v>163</v>
      </c>
      <c r="B92" s="11" t="s">
        <v>164</v>
      </c>
      <c r="C92" s="19">
        <v>31000000</v>
      </c>
      <c r="D92" s="20">
        <f t="shared" ref="D92:D95" si="21">SUM(C92)</f>
        <v>31000000</v>
      </c>
      <c r="E92" s="20"/>
      <c r="F92" s="20"/>
      <c r="G92" s="20"/>
      <c r="H92" s="20"/>
      <c r="I92" s="17"/>
      <c r="J92" s="21">
        <f t="shared" si="17"/>
        <v>31000000</v>
      </c>
      <c r="K92" s="18"/>
      <c r="L92" s="14" t="s">
        <v>354</v>
      </c>
      <c r="M92" s="14" t="s">
        <v>355</v>
      </c>
      <c r="N92" s="28">
        <f>SUM(N93+N97)</f>
        <v>1250000000</v>
      </c>
      <c r="O92" s="30">
        <f>SUM(O93+O97)</f>
        <v>0</v>
      </c>
      <c r="P92" s="30">
        <f>SUM(P93+P97)</f>
        <v>1250000000</v>
      </c>
      <c r="Q92" s="29"/>
      <c r="R92" s="29"/>
      <c r="S92" s="29"/>
      <c r="T92" s="29"/>
      <c r="U92" s="30">
        <f t="shared" si="18"/>
        <v>1250000000</v>
      </c>
      <c r="V92" s="13">
        <f t="shared" si="19"/>
        <v>0</v>
      </c>
      <c r="W92" s="12"/>
      <c r="X92" s="12"/>
      <c r="Y92" s="12"/>
      <c r="Z92" s="12"/>
      <c r="AA92" s="12"/>
      <c r="AB92" s="12"/>
      <c r="AC92" s="12"/>
      <c r="AD92" s="12"/>
    </row>
    <row r="93" spans="1:30" ht="13.15" customHeight="1" x14ac:dyDescent="0.25">
      <c r="A93" s="11" t="s">
        <v>165</v>
      </c>
      <c r="B93" s="11" t="s">
        <v>166</v>
      </c>
      <c r="C93" s="19">
        <f>SUM(C94:C95)</f>
        <v>6200000</v>
      </c>
      <c r="D93" s="20">
        <f t="shared" si="21"/>
        <v>6200000</v>
      </c>
      <c r="E93" s="20"/>
      <c r="F93" s="20"/>
      <c r="G93" s="20"/>
      <c r="H93" s="20"/>
      <c r="I93" s="17"/>
      <c r="J93" s="21">
        <f t="shared" si="17"/>
        <v>6200000</v>
      </c>
      <c r="K93" s="18"/>
      <c r="L93" s="14" t="s">
        <v>356</v>
      </c>
      <c r="M93" s="14" t="s">
        <v>357</v>
      </c>
      <c r="N93" s="28">
        <f>SUM(N94+N96)</f>
        <v>0</v>
      </c>
      <c r="O93" s="30">
        <f>SUM(O94+O96)</f>
        <v>0</v>
      </c>
      <c r="P93" s="29"/>
      <c r="Q93" s="29"/>
      <c r="R93" s="29"/>
      <c r="S93" s="29"/>
      <c r="T93" s="29"/>
      <c r="U93" s="30">
        <f t="shared" si="18"/>
        <v>0</v>
      </c>
      <c r="V93" s="13">
        <f t="shared" si="19"/>
        <v>0</v>
      </c>
      <c r="W93" s="12"/>
      <c r="X93" s="12"/>
      <c r="Y93" s="12"/>
      <c r="Z93" s="12"/>
      <c r="AA93" s="12"/>
      <c r="AB93" s="12"/>
      <c r="AC93" s="12"/>
      <c r="AD93" s="12"/>
    </row>
    <row r="94" spans="1:30" ht="13.15" customHeight="1" x14ac:dyDescent="0.25">
      <c r="A94" s="11" t="s">
        <v>167</v>
      </c>
      <c r="B94" s="11" t="s">
        <v>168</v>
      </c>
      <c r="C94" s="19">
        <v>6000000</v>
      </c>
      <c r="D94" s="20">
        <f t="shared" si="21"/>
        <v>6000000</v>
      </c>
      <c r="E94" s="20"/>
      <c r="F94" s="20"/>
      <c r="G94" s="20"/>
      <c r="H94" s="20"/>
      <c r="I94" s="17"/>
      <c r="J94" s="21">
        <f t="shared" si="17"/>
        <v>6000000</v>
      </c>
      <c r="K94" s="18"/>
      <c r="L94" s="11" t="s">
        <v>358</v>
      </c>
      <c r="M94" s="11" t="s">
        <v>359</v>
      </c>
      <c r="N94" s="27">
        <f>SUM(N95)</f>
        <v>0</v>
      </c>
      <c r="O94" s="29">
        <v>0</v>
      </c>
      <c r="P94" s="29"/>
      <c r="Q94" s="29"/>
      <c r="R94" s="29"/>
      <c r="S94" s="29"/>
      <c r="T94" s="29"/>
      <c r="U94" s="29">
        <v>0</v>
      </c>
      <c r="V94" s="13">
        <f t="shared" si="19"/>
        <v>0</v>
      </c>
      <c r="W94" s="12"/>
      <c r="X94" s="12"/>
      <c r="Y94" s="12"/>
      <c r="Z94" s="12"/>
      <c r="AA94" s="12"/>
      <c r="AB94" s="12"/>
      <c r="AC94" s="12"/>
      <c r="AD94" s="12"/>
    </row>
    <row r="95" spans="1:30" ht="13.15" customHeight="1" x14ac:dyDescent="0.25">
      <c r="A95" s="11" t="s">
        <v>169</v>
      </c>
      <c r="B95" s="11" t="s">
        <v>170</v>
      </c>
      <c r="C95" s="19">
        <v>200000</v>
      </c>
      <c r="D95" s="20">
        <f t="shared" si="21"/>
        <v>200000</v>
      </c>
      <c r="E95" s="20"/>
      <c r="F95" s="20"/>
      <c r="G95" s="20"/>
      <c r="H95" s="20"/>
      <c r="I95" s="17"/>
      <c r="J95" s="21">
        <f t="shared" si="17"/>
        <v>200000</v>
      </c>
      <c r="K95" s="18"/>
      <c r="L95" s="11" t="s">
        <v>360</v>
      </c>
      <c r="M95" s="11" t="s">
        <v>361</v>
      </c>
      <c r="N95" s="27">
        <v>0</v>
      </c>
      <c r="O95" s="29">
        <v>0</v>
      </c>
      <c r="P95" s="29"/>
      <c r="Q95" s="29"/>
      <c r="R95" s="29"/>
      <c r="S95" s="29"/>
      <c r="T95" s="29"/>
      <c r="U95" s="29">
        <v>0</v>
      </c>
      <c r="V95" s="13">
        <f t="shared" si="19"/>
        <v>0</v>
      </c>
      <c r="W95" s="12"/>
      <c r="X95" s="12"/>
      <c r="Y95" s="12"/>
      <c r="Z95" s="12"/>
      <c r="AA95" s="12"/>
      <c r="AB95" s="12"/>
      <c r="AC95" s="12"/>
      <c r="AD95" s="12"/>
    </row>
    <row r="96" spans="1:30" ht="13.15" customHeight="1" x14ac:dyDescent="0.25">
      <c r="A96" s="14" t="s">
        <v>171</v>
      </c>
      <c r="B96" s="14" t="s">
        <v>172</v>
      </c>
      <c r="C96" s="15">
        <f>SUM(C97+C101)</f>
        <v>212000000</v>
      </c>
      <c r="D96" s="15">
        <f>SUM(D97+D101)</f>
        <v>72000000</v>
      </c>
      <c r="E96" s="16">
        <f t="shared" ref="E96:I96" si="22">SUM(E97:E101)</f>
        <v>100000000</v>
      </c>
      <c r="F96" s="16">
        <f t="shared" si="22"/>
        <v>40000000</v>
      </c>
      <c r="G96" s="16"/>
      <c r="H96" s="16"/>
      <c r="I96" s="16">
        <f t="shared" si="22"/>
        <v>0</v>
      </c>
      <c r="J96" s="22">
        <f t="shared" si="17"/>
        <v>212000000</v>
      </c>
      <c r="K96" s="18"/>
      <c r="L96" s="11" t="s">
        <v>362</v>
      </c>
      <c r="M96" s="11" t="s">
        <v>363</v>
      </c>
      <c r="N96" s="27">
        <v>0</v>
      </c>
      <c r="O96" s="29">
        <v>0</v>
      </c>
      <c r="P96" s="29"/>
      <c r="Q96" s="29"/>
      <c r="R96" s="29"/>
      <c r="S96" s="29"/>
      <c r="T96" s="29"/>
      <c r="U96" s="29">
        <v>0</v>
      </c>
      <c r="V96" s="13">
        <f t="shared" si="19"/>
        <v>0</v>
      </c>
      <c r="W96" s="12"/>
      <c r="X96" s="12"/>
      <c r="Y96" s="12"/>
      <c r="Z96" s="12"/>
      <c r="AA96" s="12"/>
      <c r="AB96" s="12"/>
      <c r="AC96" s="12"/>
      <c r="AD96" s="12"/>
    </row>
    <row r="97" spans="1:30" ht="13.15" customHeight="1" x14ac:dyDescent="0.25">
      <c r="A97" s="11" t="s">
        <v>173</v>
      </c>
      <c r="B97" s="11" t="s">
        <v>174</v>
      </c>
      <c r="C97" s="19">
        <f>SUM(C98:C100)</f>
        <v>72000000</v>
      </c>
      <c r="D97" s="20">
        <f>SUM(C97)</f>
        <v>72000000</v>
      </c>
      <c r="E97" s="20"/>
      <c r="F97" s="20"/>
      <c r="G97" s="20"/>
      <c r="H97" s="20"/>
      <c r="I97" s="17"/>
      <c r="J97" s="21">
        <f t="shared" si="17"/>
        <v>72000000</v>
      </c>
      <c r="K97" s="18"/>
      <c r="L97" s="14" t="s">
        <v>364</v>
      </c>
      <c r="M97" s="14" t="s">
        <v>365</v>
      </c>
      <c r="N97" s="28">
        <f>SUM(N98+N99+N101)</f>
        <v>1250000000</v>
      </c>
      <c r="O97" s="30">
        <f>SUM(O98+O99+O102)</f>
        <v>0</v>
      </c>
      <c r="P97" s="30">
        <f t="shared" ref="P97" si="23">SUM(P98+P99+P102)</f>
        <v>1250000000</v>
      </c>
      <c r="Q97" s="30"/>
      <c r="R97" s="30"/>
      <c r="S97" s="30"/>
      <c r="T97" s="30"/>
      <c r="U97" s="30">
        <f t="shared" si="18"/>
        <v>1250000000</v>
      </c>
      <c r="V97" s="13">
        <f t="shared" si="19"/>
        <v>0</v>
      </c>
      <c r="W97" s="12"/>
      <c r="X97" s="12"/>
      <c r="Y97" s="12"/>
      <c r="Z97" s="12"/>
      <c r="AA97" s="12"/>
      <c r="AB97" s="12"/>
      <c r="AC97" s="12"/>
      <c r="AD97" s="12"/>
    </row>
    <row r="98" spans="1:30" ht="13.15" customHeight="1" x14ac:dyDescent="0.25">
      <c r="A98" s="11" t="s">
        <v>175</v>
      </c>
      <c r="B98" s="11" t="s">
        <v>176</v>
      </c>
      <c r="C98" s="19">
        <v>60000000</v>
      </c>
      <c r="D98" s="20">
        <f t="shared" ref="D98:D100" si="24">SUM(C98)</f>
        <v>60000000</v>
      </c>
      <c r="E98" s="20"/>
      <c r="F98" s="20"/>
      <c r="G98" s="20"/>
      <c r="H98" s="20"/>
      <c r="I98" s="17"/>
      <c r="J98" s="21">
        <f t="shared" si="17"/>
        <v>60000000</v>
      </c>
      <c r="K98" s="18"/>
      <c r="L98" s="11" t="s">
        <v>366</v>
      </c>
      <c r="M98" s="11" t="s">
        <v>367</v>
      </c>
      <c r="N98" s="27">
        <v>0</v>
      </c>
      <c r="O98" s="29">
        <v>0</v>
      </c>
      <c r="P98" s="29"/>
      <c r="Q98" s="29"/>
      <c r="R98" s="29"/>
      <c r="S98" s="29"/>
      <c r="T98" s="29"/>
      <c r="U98" s="29">
        <f t="shared" si="18"/>
        <v>0</v>
      </c>
      <c r="V98" s="13">
        <f t="shared" si="19"/>
        <v>0</v>
      </c>
      <c r="W98" s="12"/>
      <c r="X98" s="12"/>
      <c r="Y98" s="12"/>
      <c r="Z98" s="12"/>
      <c r="AA98" s="12"/>
      <c r="AB98" s="12"/>
      <c r="AC98" s="12"/>
      <c r="AD98" s="12"/>
    </row>
    <row r="99" spans="1:30" ht="13.15" customHeight="1" x14ac:dyDescent="0.25">
      <c r="A99" s="11" t="s">
        <v>177</v>
      </c>
      <c r="B99" s="11" t="s">
        <v>178</v>
      </c>
      <c r="C99" s="19">
        <v>2000000</v>
      </c>
      <c r="D99" s="20">
        <f t="shared" si="24"/>
        <v>2000000</v>
      </c>
      <c r="E99" s="20"/>
      <c r="F99" s="20"/>
      <c r="G99" s="20"/>
      <c r="H99" s="20"/>
      <c r="I99" s="17"/>
      <c r="J99" s="21">
        <f t="shared" si="17"/>
        <v>2000000</v>
      </c>
      <c r="K99" s="18"/>
      <c r="L99" s="11" t="s">
        <v>368</v>
      </c>
      <c r="M99" s="11" t="s">
        <v>369</v>
      </c>
      <c r="N99" s="27">
        <f>SUM(N100)</f>
        <v>450000000</v>
      </c>
      <c r="O99" s="29"/>
      <c r="P99" s="29">
        <f>SUM(P100)</f>
        <v>450000000</v>
      </c>
      <c r="Q99" s="29"/>
      <c r="R99" s="29"/>
      <c r="S99" s="29"/>
      <c r="T99" s="29"/>
      <c r="U99" s="29">
        <f t="shared" si="18"/>
        <v>450000000</v>
      </c>
      <c r="V99" s="13">
        <f t="shared" si="19"/>
        <v>0</v>
      </c>
      <c r="W99" s="12"/>
      <c r="X99" s="12"/>
      <c r="Y99" s="12"/>
      <c r="Z99" s="12"/>
      <c r="AA99" s="12"/>
      <c r="AB99" s="12"/>
      <c r="AC99" s="12"/>
      <c r="AD99" s="12"/>
    </row>
    <row r="100" spans="1:30" ht="13.15" customHeight="1" x14ac:dyDescent="0.25">
      <c r="A100" s="11" t="s">
        <v>179</v>
      </c>
      <c r="B100" s="11" t="s">
        <v>180</v>
      </c>
      <c r="C100" s="19">
        <v>10000000</v>
      </c>
      <c r="D100" s="20">
        <f t="shared" si="24"/>
        <v>10000000</v>
      </c>
      <c r="E100" s="20"/>
      <c r="F100" s="20"/>
      <c r="G100" s="20"/>
      <c r="H100" s="20"/>
      <c r="I100" s="17"/>
      <c r="J100" s="21">
        <f t="shared" si="17"/>
        <v>10000000</v>
      </c>
      <c r="K100" s="18"/>
      <c r="L100" s="11" t="s">
        <v>370</v>
      </c>
      <c r="M100" s="11" t="s">
        <v>371</v>
      </c>
      <c r="N100" s="27">
        <v>450000000</v>
      </c>
      <c r="O100" s="29"/>
      <c r="P100" s="29">
        <v>450000000</v>
      </c>
      <c r="Q100" s="29"/>
      <c r="R100" s="29"/>
      <c r="S100" s="29"/>
      <c r="T100" s="29"/>
      <c r="U100" s="29">
        <f t="shared" si="18"/>
        <v>450000000</v>
      </c>
      <c r="V100" s="13">
        <f t="shared" si="19"/>
        <v>0</v>
      </c>
      <c r="W100" s="12"/>
      <c r="X100" s="12"/>
      <c r="Y100" s="12"/>
      <c r="Z100" s="12"/>
      <c r="AA100" s="12"/>
      <c r="AB100" s="12"/>
      <c r="AC100" s="12"/>
      <c r="AD100" s="12"/>
    </row>
    <row r="101" spans="1:30" ht="13.15" customHeight="1" x14ac:dyDescent="0.25">
      <c r="A101" s="11" t="s">
        <v>181</v>
      </c>
      <c r="B101" s="11" t="s">
        <v>182</v>
      </c>
      <c r="C101" s="27">
        <v>140000000</v>
      </c>
      <c r="D101" s="20"/>
      <c r="E101" s="20">
        <v>100000000</v>
      </c>
      <c r="F101" s="20">
        <v>40000000</v>
      </c>
      <c r="G101" s="20"/>
      <c r="H101" s="20"/>
      <c r="I101" s="21">
        <v>0</v>
      </c>
      <c r="J101" s="21">
        <f>SUM(D101:I101)</f>
        <v>140000000</v>
      </c>
      <c r="K101" s="18"/>
      <c r="L101" s="11" t="s">
        <v>372</v>
      </c>
      <c r="M101" s="11" t="s">
        <v>180</v>
      </c>
      <c r="N101" s="27">
        <f>SUM(N102)</f>
        <v>800000000</v>
      </c>
      <c r="O101" s="29"/>
      <c r="P101" s="29">
        <f>SUM(P102)</f>
        <v>800000000</v>
      </c>
      <c r="Q101" s="29"/>
      <c r="R101" s="29"/>
      <c r="S101" s="29"/>
      <c r="T101" s="29"/>
      <c r="U101" s="29">
        <f t="shared" si="18"/>
        <v>800000000</v>
      </c>
      <c r="V101" s="13">
        <f t="shared" si="19"/>
        <v>0</v>
      </c>
      <c r="W101" s="12"/>
      <c r="X101" s="12"/>
      <c r="Y101" s="12"/>
      <c r="Z101" s="12"/>
      <c r="AA101" s="12"/>
      <c r="AB101" s="12"/>
      <c r="AC101" s="12"/>
      <c r="AD101" s="12"/>
    </row>
    <row r="102" spans="1:30" ht="13.1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1" t="s">
        <v>373</v>
      </c>
      <c r="M102" s="11" t="s">
        <v>374</v>
      </c>
      <c r="N102" s="27">
        <v>800000000</v>
      </c>
      <c r="O102" s="29"/>
      <c r="P102" s="29">
        <v>800000000</v>
      </c>
      <c r="Q102" s="29"/>
      <c r="R102" s="29"/>
      <c r="S102" s="29"/>
      <c r="T102" s="29"/>
      <c r="U102" s="29">
        <f t="shared" si="18"/>
        <v>800000000</v>
      </c>
      <c r="V102" s="13">
        <f t="shared" si="19"/>
        <v>0</v>
      </c>
      <c r="W102" s="12"/>
      <c r="X102" s="12"/>
      <c r="Y102" s="12"/>
      <c r="Z102" s="12"/>
      <c r="AA102" s="12"/>
      <c r="AB102" s="12"/>
      <c r="AC102" s="12"/>
      <c r="AD102" s="12"/>
    </row>
    <row r="103" spans="1:30" ht="13.1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4" t="s">
        <v>375</v>
      </c>
      <c r="M103" s="14" t="s">
        <v>376</v>
      </c>
      <c r="N103" s="28">
        <f>SUM(N104)</f>
        <v>120000000</v>
      </c>
      <c r="O103" s="30">
        <f>SUM(O104)</f>
        <v>120000000</v>
      </c>
      <c r="P103" s="29"/>
      <c r="Q103" s="29"/>
      <c r="R103" s="29"/>
      <c r="S103" s="29"/>
      <c r="T103" s="29"/>
      <c r="U103" s="30">
        <f t="shared" si="18"/>
        <v>120000000</v>
      </c>
      <c r="V103" s="13">
        <f t="shared" si="19"/>
        <v>0</v>
      </c>
      <c r="W103" s="12"/>
      <c r="X103" s="12"/>
      <c r="Y103" s="12"/>
      <c r="Z103" s="12"/>
      <c r="AA103" s="12"/>
      <c r="AB103" s="12"/>
      <c r="AC103" s="12"/>
      <c r="AD103" s="12"/>
    </row>
    <row r="104" spans="1:30" ht="13.1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4" t="s">
        <v>377</v>
      </c>
      <c r="M104" s="14" t="s">
        <v>378</v>
      </c>
      <c r="N104" s="28">
        <v>120000000</v>
      </c>
      <c r="O104" s="30">
        <v>120000000</v>
      </c>
      <c r="P104" s="29"/>
      <c r="Q104" s="29"/>
      <c r="R104" s="29"/>
      <c r="S104" s="29"/>
      <c r="T104" s="29"/>
      <c r="U104" s="30">
        <f t="shared" si="18"/>
        <v>120000000</v>
      </c>
      <c r="V104" s="13">
        <f t="shared" si="19"/>
        <v>0</v>
      </c>
      <c r="W104" s="12"/>
      <c r="X104" s="12"/>
      <c r="Y104" s="12"/>
      <c r="Z104" s="12"/>
      <c r="AA104" s="12"/>
      <c r="AB104" s="12"/>
      <c r="AC104" s="12"/>
      <c r="AD104" s="12"/>
    </row>
    <row r="105" spans="1:30" ht="13.1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4" t="s">
        <v>379</v>
      </c>
      <c r="M105" s="14"/>
      <c r="N105" s="30">
        <f>SUM(C5+N4+N57+N61+N88+N92+N103)</f>
        <v>4905190000</v>
      </c>
      <c r="O105" s="30">
        <f>SUM(D5+O4+O57+O61+O88+O92+O103)</f>
        <v>3085717000</v>
      </c>
      <c r="P105" s="30">
        <f t="shared" ref="P105:T105" si="25">SUM(E5+P4+P57+P61+P88+P92+P103)</f>
        <v>1445000000</v>
      </c>
      <c r="Q105" s="30">
        <f t="shared" si="25"/>
        <v>65000000</v>
      </c>
      <c r="R105" s="30">
        <f t="shared" si="25"/>
        <v>121473000</v>
      </c>
      <c r="S105" s="30">
        <f t="shared" si="25"/>
        <v>5000000</v>
      </c>
      <c r="T105" s="30">
        <f t="shared" si="25"/>
        <v>183000000</v>
      </c>
      <c r="U105" s="30">
        <f>SUM(O105:T105)</f>
        <v>4905190000</v>
      </c>
      <c r="V105" s="13">
        <f>SUM(U105-N105)</f>
        <v>0</v>
      </c>
      <c r="W105" s="12"/>
      <c r="X105" s="12"/>
      <c r="Y105" s="12"/>
      <c r="Z105" s="12"/>
      <c r="AA105" s="12"/>
      <c r="AB105" s="12"/>
      <c r="AC105" s="12"/>
      <c r="AD105" s="12"/>
    </row>
    <row r="106" spans="1:30" ht="13.1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2"/>
      <c r="M106" s="12"/>
      <c r="N106" s="12"/>
      <c r="O106" s="13"/>
      <c r="P106" s="12"/>
      <c r="Q106" s="12"/>
      <c r="R106" s="12"/>
      <c r="S106" s="12"/>
      <c r="T106" s="12"/>
      <c r="U106" s="12"/>
      <c r="V106" s="13">
        <f t="shared" si="19"/>
        <v>0</v>
      </c>
      <c r="W106" s="12"/>
      <c r="X106" s="12"/>
      <c r="Y106" s="12"/>
      <c r="Z106" s="12"/>
      <c r="AA106" s="12"/>
      <c r="AB106" s="12"/>
      <c r="AC106" s="12"/>
      <c r="AD106" s="12"/>
    </row>
    <row r="107" spans="1:30" ht="13.1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2"/>
      <c r="M107" s="12"/>
      <c r="N107" s="12"/>
      <c r="O107" s="13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</row>
    <row r="108" spans="1:30" ht="13.1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2"/>
      <c r="M108" s="12"/>
      <c r="N108" s="12"/>
      <c r="O108" s="13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1:30" ht="13.1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2"/>
      <c r="M109" s="12"/>
      <c r="N109" s="12"/>
      <c r="O109" s="13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</row>
    <row r="110" spans="1:30" ht="13.1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2"/>
      <c r="M110" s="12"/>
      <c r="N110" s="12"/>
      <c r="O110" s="13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</row>
    <row r="111" spans="1:30" ht="13.1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2"/>
      <c r="M111" s="12"/>
      <c r="N111" s="12"/>
      <c r="O111" s="13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</row>
    <row r="112" spans="1:30" ht="13.1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2"/>
      <c r="M112" s="12"/>
      <c r="N112" s="12"/>
      <c r="O112" s="13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1:30" ht="13.1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2"/>
      <c r="M113" s="12"/>
      <c r="N113" s="12"/>
      <c r="O113" s="13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</row>
    <row r="114" spans="1:30" ht="13.1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ht="13.1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ht="13.1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ht="13.1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ht="13.1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ht="13.1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ht="13.1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ht="13.1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ht="13.1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ht="13.1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ht="13.1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3.1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ht="13.1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ht="13.1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ht="13.1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ht="13.1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ht="13.1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ht="13.1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ht="13.1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ht="13.1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3.1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3.1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3.1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3.1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3.1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spans="1:30" ht="13.1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spans="1:30" ht="13.1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spans="1:30" ht="13.1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13.1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13.1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13.1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3.1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3.1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3.1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3.1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3.1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3.1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3.1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3.1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3.1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3.1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3.1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3.1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3.1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13.1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3.1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3.1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3.1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3.1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3.1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3.1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3.1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3.1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3.1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3.1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3.1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3.1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3.1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3.1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3.1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3.1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3.1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3.1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3.1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3.1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3.1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3.1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3.1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3.1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3.1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3.1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3.1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</row>
    <row r="186" spans="1:30" ht="13.1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</row>
    <row r="187" spans="1:30" ht="13.1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</row>
    <row r="188" spans="1:30" ht="13.1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</row>
    <row r="189" spans="1:30" ht="13.1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</row>
    <row r="190" spans="1:30" ht="13.1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</row>
    <row r="191" spans="1:30" ht="13.1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</row>
    <row r="192" spans="1:30" ht="13.1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</row>
    <row r="193" spans="1:30" ht="13.1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</row>
    <row r="194" spans="1:30" ht="13.1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</row>
    <row r="195" spans="1:30" ht="13.1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</row>
    <row r="196" spans="1:30" ht="13.1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</row>
    <row r="197" spans="1:30" ht="13.1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</row>
    <row r="198" spans="1:30" ht="13.1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</row>
    <row r="199" spans="1:30" ht="13.1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</row>
    <row r="200" spans="1:30" ht="13.1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</row>
    <row r="201" spans="1:30" ht="13.1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</row>
    <row r="202" spans="1:30" ht="13.1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</row>
    <row r="203" spans="1:30" ht="13.1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30" ht="13.1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</row>
    <row r="205" spans="1:30" ht="13.1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</row>
    <row r="206" spans="1:30" ht="13.1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</row>
    <row r="207" spans="1:30" ht="13.1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</row>
    <row r="208" spans="1:30" ht="13.1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</row>
    <row r="209" spans="1:30" ht="13.1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</row>
    <row r="210" spans="1:30" ht="13.1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</row>
    <row r="211" spans="1:30" ht="13.1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</row>
    <row r="212" spans="1:30" ht="13.1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</row>
    <row r="213" spans="1:30" ht="13.1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</row>
    <row r="214" spans="1:30" ht="13.1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</row>
    <row r="215" spans="1:30" ht="13.1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</row>
    <row r="216" spans="1:30" ht="13.1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</row>
    <row r="217" spans="1:30" ht="13.1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</row>
    <row r="218" spans="1:30" ht="13.1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</row>
    <row r="219" spans="1:30" ht="13.1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</row>
    <row r="220" spans="1:30" ht="13.1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</row>
    <row r="221" spans="1:30" ht="13.1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</row>
    <row r="222" spans="1:30" ht="13.1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</row>
    <row r="223" spans="1:30" ht="13.1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ht="13.1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</row>
    <row r="225" spans="1:30" ht="13.1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</row>
    <row r="226" spans="1:30" ht="13.1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</row>
    <row r="227" spans="1:30" ht="13.1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</row>
    <row r="228" spans="1:30" ht="13.1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</row>
    <row r="229" spans="1:30" ht="13.1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</row>
    <row r="230" spans="1:30" ht="13.1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</row>
    <row r="231" spans="1:30" ht="13.1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</row>
    <row r="232" spans="1:30" ht="13.1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</row>
    <row r="233" spans="1:30" ht="13.1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</row>
    <row r="234" spans="1:30" ht="13.1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</row>
    <row r="235" spans="1:30" ht="13.1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</row>
    <row r="236" spans="1:30" ht="13.1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</row>
    <row r="237" spans="1:30" ht="13.1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</row>
    <row r="238" spans="1:30" ht="13.1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</row>
    <row r="239" spans="1:30" ht="13.1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</row>
    <row r="240" spans="1:30" ht="13.1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</row>
    <row r="241" spans="1:30" ht="13.1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</row>
    <row r="242" spans="1:30" ht="13.1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</row>
    <row r="243" spans="1:30" ht="13.1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</row>
    <row r="244" spans="1:30" ht="13.1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</row>
    <row r="245" spans="1:30" ht="13.1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</row>
    <row r="246" spans="1:30" ht="13.1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</row>
    <row r="247" spans="1:30" ht="13.1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</row>
    <row r="248" spans="1:30" ht="13.1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</row>
    <row r="249" spans="1:30" ht="13.1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</row>
    <row r="250" spans="1:30" ht="13.1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</row>
    <row r="251" spans="1:30" ht="13.1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</row>
    <row r="252" spans="1:30" ht="13.1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</row>
    <row r="253" spans="1:30" ht="13.1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</row>
    <row r="254" spans="1:30" ht="13.1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</row>
    <row r="255" spans="1:30" ht="13.1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</row>
    <row r="256" spans="1:30" ht="13.1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</row>
    <row r="257" spans="1:30" ht="13.1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</row>
    <row r="258" spans="1:30" ht="13.1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</row>
    <row r="259" spans="1:30" ht="13.1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</row>
    <row r="260" spans="1:30" ht="13.1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</row>
    <row r="261" spans="1:30" ht="13.1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</row>
    <row r="262" spans="1:30" ht="13.1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</row>
    <row r="263" spans="1:30" ht="13.1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</row>
    <row r="264" spans="1:30" ht="13.1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</row>
    <row r="265" spans="1:30" ht="13.1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</row>
    <row r="266" spans="1:30" ht="13.9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</row>
    <row r="267" spans="1:30" ht="13.9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</row>
    <row r="268" spans="1:30" ht="13.9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</row>
    <row r="269" spans="1:30" ht="13.9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</row>
    <row r="270" spans="1:30" ht="13.9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</row>
    <row r="271" spans="1:30" ht="13.9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</row>
    <row r="272" spans="1:30" ht="13.9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</row>
    <row r="273" spans="1:30" ht="13.9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</row>
    <row r="274" spans="1:30" ht="13.9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</row>
    <row r="275" spans="1:30" ht="13.9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</row>
    <row r="276" spans="1:30" ht="13.9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</row>
    <row r="277" spans="1:30" ht="13.9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</row>
    <row r="278" spans="1:30" ht="13.9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</row>
    <row r="279" spans="1:30" ht="13.9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</row>
    <row r="280" spans="1:30" ht="13.9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</row>
    <row r="281" spans="1:30" ht="13.9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</row>
    <row r="282" spans="1:30" ht="13.9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</row>
    <row r="283" spans="1:30" ht="13.9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</row>
    <row r="284" spans="1:30" ht="13.9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</row>
    <row r="285" spans="1:30" ht="13.9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</row>
    <row r="286" spans="1:30" ht="13.9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</row>
    <row r="287" spans="1:30" ht="13.9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</row>
    <row r="288" spans="1:30" ht="13.9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</row>
    <row r="289" spans="1:30" ht="13.9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</row>
    <row r="290" spans="1:30" ht="13.9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</row>
    <row r="291" spans="1:30" ht="13.9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</row>
    <row r="292" spans="1:30" ht="13.9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</row>
    <row r="293" spans="1:30" ht="13.9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</row>
    <row r="294" spans="1:30" ht="13.9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</row>
    <row r="295" spans="1:30" ht="13.9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</row>
    <row r="296" spans="1:30" ht="13.9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</row>
    <row r="297" spans="1:30" ht="13.9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</row>
    <row r="298" spans="1:30" ht="13.9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</row>
    <row r="299" spans="1:30" ht="13.9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</row>
    <row r="300" spans="1:30" ht="13.9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</row>
    <row r="301" spans="1:30" ht="13.9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</row>
    <row r="302" spans="1:30" ht="13.9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</row>
    <row r="303" spans="1:30" ht="13.9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</row>
    <row r="304" spans="1:30" ht="13.9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</row>
    <row r="305" spans="1:30" ht="13.9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</row>
    <row r="306" spans="1:30" ht="13.9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</row>
    <row r="307" spans="1:30" ht="13.9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</row>
    <row r="308" spans="1:30" ht="13.9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</row>
    <row r="309" spans="1:30" ht="13.9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</row>
    <row r="310" spans="1:30" ht="13.9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</row>
    <row r="311" spans="1:30" ht="13.9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</row>
    <row r="312" spans="1:30" ht="13.9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</row>
    <row r="313" spans="1:30" ht="13.9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</row>
    <row r="314" spans="1:30" ht="13.9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</row>
    <row r="315" spans="1:30" ht="13.9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</row>
    <row r="316" spans="1:30" ht="13.9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</row>
    <row r="317" spans="1:30" ht="13.9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</row>
    <row r="318" spans="1:30" ht="13.9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</row>
    <row r="319" spans="1:30" ht="13.9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</row>
    <row r="320" spans="1:30" ht="13.9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</row>
    <row r="321" spans="1:30" ht="13.9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</row>
    <row r="322" spans="1:30" ht="13.9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</row>
    <row r="323" spans="1:30" ht="13.9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</row>
    <row r="324" spans="1:30" ht="13.9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</row>
    <row r="325" spans="1:30" ht="13.9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</row>
    <row r="326" spans="1:30" ht="13.9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</row>
    <row r="327" spans="1:30" ht="13.9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</row>
    <row r="328" spans="1:30" ht="13.9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</row>
    <row r="329" spans="1:30" ht="13.9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</row>
    <row r="330" spans="1:30" ht="13.9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</row>
    <row r="331" spans="1:30" ht="13.9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</row>
    <row r="332" spans="1:30" ht="13.9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</row>
    <row r="333" spans="1:30" ht="13.9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</row>
    <row r="334" spans="1:30" ht="13.9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</row>
    <row r="335" spans="1:30" ht="13.9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</row>
    <row r="336" spans="1:30" ht="13.9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</row>
    <row r="337" spans="1:30" ht="13.9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</row>
    <row r="338" spans="1:30" ht="13.9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</row>
    <row r="339" spans="1:30" ht="13.9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</row>
    <row r="340" spans="1:30" ht="13.9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</row>
    <row r="341" spans="1:30" ht="13.9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</row>
    <row r="342" spans="1:30" ht="13.9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</row>
    <row r="343" spans="1:30" ht="13.9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</row>
    <row r="344" spans="1:30" ht="13.9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</row>
    <row r="345" spans="1:30" ht="13.9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</row>
    <row r="346" spans="1:30" ht="13.9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</row>
    <row r="347" spans="1:30" ht="13.9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</row>
    <row r="348" spans="1:30" ht="13.9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</row>
    <row r="349" spans="1:30" ht="13.9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</row>
    <row r="350" spans="1:30" ht="13.9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</row>
    <row r="351" spans="1:30" ht="13.9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</row>
    <row r="352" spans="1:30" ht="13.9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</row>
    <row r="353" spans="1:30" ht="13.9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</row>
    <row r="354" spans="1:30" ht="13.9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</row>
    <row r="355" spans="1:30" ht="13.9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</row>
    <row r="356" spans="1:30" ht="13.9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</row>
    <row r="357" spans="1:30" ht="13.9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</row>
    <row r="358" spans="1:30" ht="13.9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</row>
    <row r="359" spans="1:30" ht="13.9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</row>
    <row r="360" spans="1:30" ht="13.9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</row>
    <row r="361" spans="1:30" ht="13.9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</row>
    <row r="362" spans="1:30" ht="13.9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</row>
    <row r="363" spans="1:30" ht="13.9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</row>
    <row r="364" spans="1:30" ht="13.9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</row>
    <row r="365" spans="1:30" ht="13.9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spans="1:30" ht="13.9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</row>
    <row r="367" spans="1:30" ht="13.9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</row>
    <row r="368" spans="1:30" ht="13.9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</row>
    <row r="369" spans="1:30" ht="13.9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</row>
    <row r="370" spans="1:30" ht="13.9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</row>
    <row r="371" spans="1:30" ht="13.9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</row>
    <row r="372" spans="1:30" ht="13.9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</row>
    <row r="373" spans="1:30" ht="13.9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</row>
    <row r="374" spans="1:30" ht="13.9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</row>
    <row r="375" spans="1:30" ht="13.9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</row>
    <row r="376" spans="1:30" ht="13.9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</row>
    <row r="377" spans="1:30" ht="13.9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</row>
    <row r="378" spans="1:30" ht="13.9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</row>
    <row r="379" spans="1:30" ht="13.9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</row>
    <row r="380" spans="1:30" ht="13.9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</row>
    <row r="381" spans="1:30" ht="13.9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</row>
    <row r="382" spans="1:30" ht="13.9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</row>
    <row r="383" spans="1:30" ht="13.9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</row>
    <row r="384" spans="1:30" ht="13.9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</row>
    <row r="385" spans="1:30" ht="13.9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spans="1:30" ht="13.9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</row>
    <row r="387" spans="1:30" ht="13.9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</row>
    <row r="388" spans="1:30" ht="13.9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</row>
    <row r="389" spans="1:30" ht="13.9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</row>
    <row r="390" spans="1:30" ht="13.9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</row>
    <row r="391" spans="1:30" ht="13.9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</row>
    <row r="392" spans="1:30" ht="13.9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</row>
    <row r="393" spans="1:30" ht="13.9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</row>
    <row r="394" spans="1:30" ht="13.9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</row>
    <row r="395" spans="1:30" ht="13.9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</row>
    <row r="396" spans="1:30" ht="13.9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</row>
    <row r="397" spans="1:30" ht="13.9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</row>
    <row r="398" spans="1:30" ht="13.9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</row>
    <row r="399" spans="1:30" ht="13.9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</row>
    <row r="400" spans="1:30" ht="13.9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</row>
    <row r="401" spans="1:30" ht="13.9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</row>
    <row r="402" spans="1:30" ht="13.9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</row>
    <row r="403" spans="1:30" ht="13.9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</row>
    <row r="404" spans="1:30" ht="13.9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</row>
    <row r="405" spans="1:30" ht="13.9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spans="1:30" ht="13.9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</row>
    <row r="407" spans="1:30" ht="13.9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</row>
    <row r="408" spans="1:30" ht="13.9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</row>
    <row r="409" spans="1:30" ht="13.9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</row>
    <row r="410" spans="1:30" ht="13.9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</row>
    <row r="411" spans="1:30" ht="13.9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</row>
    <row r="412" spans="1:30" ht="13.9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</row>
    <row r="413" spans="1:30" ht="13.9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</row>
    <row r="414" spans="1:30" ht="13.9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</row>
    <row r="415" spans="1:30" ht="13.9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</row>
    <row r="416" spans="1:30" ht="13.9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</row>
    <row r="417" spans="1:30" ht="13.9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</row>
    <row r="418" spans="1:30" ht="13.9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</row>
    <row r="419" spans="1:30" ht="13.9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</row>
    <row r="420" spans="1:30" ht="13.9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</row>
    <row r="421" spans="1:30" ht="13.9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</row>
    <row r="422" spans="1:30" ht="13.9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</row>
    <row r="423" spans="1:30" ht="13.9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</row>
    <row r="424" spans="1:30" ht="13.9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</row>
    <row r="425" spans="1:30" ht="13.9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spans="1:30" ht="13.9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</row>
    <row r="427" spans="1:30" ht="13.9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</row>
    <row r="428" spans="1:30" ht="13.9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</row>
    <row r="429" spans="1:30" ht="13.9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</row>
    <row r="430" spans="1:30" ht="13.9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</row>
    <row r="431" spans="1:30" ht="13.9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</row>
    <row r="432" spans="1:30" ht="13.9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</row>
    <row r="433" spans="1:30" ht="13.9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</row>
    <row r="434" spans="1:30" ht="13.9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</row>
    <row r="435" spans="1:30" ht="13.9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</row>
    <row r="436" spans="1:30" ht="13.9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</row>
    <row r="437" spans="1:30" ht="13.9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</row>
    <row r="438" spans="1:30" ht="13.9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</row>
    <row r="439" spans="1:30" ht="13.9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</row>
    <row r="440" spans="1:30" ht="13.9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</row>
    <row r="441" spans="1:30" ht="13.9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</row>
    <row r="442" spans="1:30" ht="13.9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</row>
    <row r="443" spans="1:30" ht="13.9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</row>
    <row r="444" spans="1:30" ht="13.9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</row>
    <row r="445" spans="1:30" ht="13.9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</row>
    <row r="446" spans="1:30" ht="13.9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</row>
    <row r="447" spans="1:30" ht="13.9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</row>
    <row r="448" spans="1:30" ht="13.9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</row>
    <row r="449" spans="1:30" ht="13.9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</row>
    <row r="450" spans="1:30" ht="13.9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</row>
    <row r="451" spans="1:30" ht="13.9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</row>
    <row r="452" spans="1:30" ht="13.9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</row>
    <row r="453" spans="1:30" ht="13.9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</row>
    <row r="454" spans="1:30" ht="13.9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</row>
    <row r="455" spans="1:30" ht="13.9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</row>
    <row r="456" spans="1:30" ht="13.9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</row>
    <row r="457" spans="1:30" ht="13.9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</row>
    <row r="458" spans="1:30" ht="13.9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</row>
    <row r="459" spans="1:30" ht="13.9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</row>
    <row r="460" spans="1:30" ht="13.9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</row>
    <row r="461" spans="1:30" ht="13.9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</row>
    <row r="462" spans="1:30" ht="13.9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</row>
    <row r="463" spans="1:30" ht="13.9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</row>
    <row r="464" spans="1:30" ht="13.9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</row>
    <row r="465" spans="1:30" ht="13.9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</row>
    <row r="466" spans="1:30" ht="13.9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</row>
    <row r="467" spans="1:30" ht="13.9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</row>
    <row r="468" spans="1:30" ht="13.9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</row>
    <row r="469" spans="1:30" ht="13.9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</row>
    <row r="470" spans="1:30" ht="13.9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</row>
    <row r="471" spans="1:30" ht="13.9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</row>
    <row r="472" spans="1:30" ht="13.9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</row>
    <row r="473" spans="1:30" ht="13.9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</row>
    <row r="474" spans="1:30" ht="13.9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</row>
    <row r="475" spans="1:30" ht="13.9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</row>
    <row r="476" spans="1:30" ht="13.9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</row>
    <row r="477" spans="1:30" ht="13.9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</row>
    <row r="478" spans="1:30" ht="13.9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</row>
    <row r="479" spans="1:30" ht="13.9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</row>
    <row r="480" spans="1:30" ht="13.9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</row>
    <row r="481" spans="1:30" ht="13.9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</row>
    <row r="482" spans="1:30" ht="13.9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</row>
    <row r="483" spans="1:30" ht="13.9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</row>
    <row r="484" spans="1:30" ht="13.9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</row>
    <row r="485" spans="1:30" ht="13.9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</row>
    <row r="486" spans="1:30" ht="13.9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</row>
    <row r="487" spans="1:30" ht="13.9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</row>
    <row r="488" spans="1:30" ht="13.9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</row>
    <row r="489" spans="1:30" ht="13.9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</row>
    <row r="490" spans="1:30" ht="13.9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</row>
    <row r="491" spans="1:30" ht="13.9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</row>
    <row r="492" spans="1:30" ht="13.9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</row>
    <row r="493" spans="1:30" ht="13.9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</row>
    <row r="494" spans="1:30" ht="13.9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</row>
    <row r="495" spans="1:30" ht="13.9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</row>
    <row r="496" spans="1:30" ht="13.9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</row>
    <row r="497" spans="1:30" ht="13.9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</row>
    <row r="498" spans="1:30" ht="13.9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</row>
    <row r="499" spans="1:30" ht="13.9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</row>
    <row r="500" spans="1:30" ht="13.9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</row>
    <row r="501" spans="1:30" ht="13.9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</row>
    <row r="502" spans="1:30" ht="13.9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</row>
    <row r="503" spans="1:30" ht="13.9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</row>
    <row r="504" spans="1:30" ht="13.9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</row>
    <row r="505" spans="1:30" ht="13.9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</row>
    <row r="506" spans="1:30" ht="13.9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</row>
    <row r="507" spans="1:30" ht="13.9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</row>
    <row r="508" spans="1:30" ht="13.9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</row>
    <row r="509" spans="1:30" ht="13.9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</row>
    <row r="510" spans="1:30" ht="13.9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</row>
    <row r="511" spans="1:30" ht="13.9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</row>
    <row r="512" spans="1:30" ht="13.9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</row>
    <row r="513" spans="1:30" ht="13.9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</row>
    <row r="514" spans="1:30" ht="13.9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</row>
    <row r="515" spans="1:30" ht="13.9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</row>
    <row r="516" spans="1:30" ht="13.9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</row>
    <row r="517" spans="1:30" ht="13.9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</row>
    <row r="518" spans="1:30" ht="13.9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</row>
    <row r="519" spans="1:30" ht="13.9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</row>
    <row r="520" spans="1:30" ht="13.9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</row>
    <row r="521" spans="1:30" ht="13.9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</row>
    <row r="522" spans="1:30" ht="13.9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</row>
    <row r="523" spans="1:30" ht="13.9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</row>
    <row r="524" spans="1:30" ht="13.9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</row>
    <row r="525" spans="1:30" ht="13.9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</row>
    <row r="526" spans="1:30" ht="13.9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</row>
    <row r="527" spans="1:30" ht="13.9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</row>
    <row r="528" spans="1:30" ht="13.9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</row>
    <row r="529" spans="1:30" ht="13.9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</row>
    <row r="530" spans="1:30" ht="13.9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</row>
    <row r="531" spans="1:30" ht="13.9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</row>
    <row r="532" spans="1:30" ht="13.9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</row>
    <row r="533" spans="1:30" ht="13.9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</row>
    <row r="534" spans="1:30" ht="13.9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</row>
    <row r="535" spans="1:30" ht="13.9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</row>
    <row r="536" spans="1:30" ht="13.9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</row>
    <row r="537" spans="1:30" ht="13.9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</row>
    <row r="538" spans="1:30" ht="13.9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</row>
    <row r="539" spans="1:30" ht="13.9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</row>
    <row r="540" spans="1:30" ht="13.9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</row>
    <row r="541" spans="1:30" ht="13.9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</row>
    <row r="542" spans="1:30" ht="13.9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</row>
    <row r="543" spans="1:30" ht="13.9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</row>
    <row r="544" spans="1:30" ht="13.9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</row>
    <row r="545" spans="1:30" ht="13.9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</row>
    <row r="546" spans="1:30" ht="13.9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</row>
    <row r="547" spans="1:30" ht="13.9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</row>
    <row r="548" spans="1:30" ht="13.9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</row>
    <row r="549" spans="1:30" ht="13.9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</row>
    <row r="550" spans="1:30" ht="13.9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</row>
    <row r="551" spans="1:30" ht="13.9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</row>
    <row r="552" spans="1:30" ht="13.9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</row>
    <row r="553" spans="1:30" ht="13.9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</row>
    <row r="554" spans="1:30" ht="13.9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</row>
    <row r="555" spans="1:30" ht="13.9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</row>
    <row r="556" spans="1:30" ht="13.9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</row>
    <row r="557" spans="1:30" ht="13.9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</row>
    <row r="558" spans="1:30" ht="13.9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</row>
    <row r="559" spans="1:30" ht="13.9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</row>
    <row r="560" spans="1:30" ht="13.9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</row>
    <row r="561" spans="1:30" ht="13.9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</row>
    <row r="562" spans="1:30" ht="13.9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</row>
    <row r="563" spans="1:30" ht="13.9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</row>
    <row r="564" spans="1:30" ht="13.9" customHeight="1" x14ac:dyDescent="0.25"/>
    <row r="565" spans="1:30" ht="13.9" customHeight="1" x14ac:dyDescent="0.25"/>
    <row r="566" spans="1:30" ht="13.9" customHeight="1" x14ac:dyDescent="0.25"/>
    <row r="567" spans="1:30" ht="13.9" customHeight="1" x14ac:dyDescent="0.25"/>
    <row r="568" spans="1:30" ht="13.9" customHeight="1" x14ac:dyDescent="0.25"/>
    <row r="569" spans="1:30" ht="13.9" customHeight="1" x14ac:dyDescent="0.25"/>
    <row r="570" spans="1:30" ht="13.9" customHeight="1" x14ac:dyDescent="0.25"/>
    <row r="571" spans="1:30" ht="13.9" customHeight="1" x14ac:dyDescent="0.25"/>
    <row r="572" spans="1:30" ht="13.9" customHeight="1" x14ac:dyDescent="0.25"/>
    <row r="573" spans="1:30" ht="13.9" customHeight="1" x14ac:dyDescent="0.25"/>
    <row r="574" spans="1:30" ht="13.9" customHeight="1" x14ac:dyDescent="0.25"/>
    <row r="575" spans="1:30" ht="13.9" customHeight="1" x14ac:dyDescent="0.25"/>
    <row r="576" spans="1:30" ht="13.9" customHeight="1" x14ac:dyDescent="0.25"/>
    <row r="577" ht="13.9" customHeight="1" x14ac:dyDescent="0.25"/>
    <row r="578" ht="13.9" customHeight="1" x14ac:dyDescent="0.25"/>
    <row r="579" ht="13.9" customHeight="1" x14ac:dyDescent="0.25"/>
    <row r="580" ht="13.9" customHeight="1" x14ac:dyDescent="0.25"/>
    <row r="581" ht="13.9" customHeight="1" x14ac:dyDescent="0.25"/>
    <row r="582" ht="13.9" customHeight="1" x14ac:dyDescent="0.25"/>
    <row r="583" ht="13.9" customHeight="1" x14ac:dyDescent="0.25"/>
    <row r="584" ht="13.9" customHeight="1" x14ac:dyDescent="0.25"/>
    <row r="585" ht="13.9" customHeight="1" x14ac:dyDescent="0.25"/>
    <row r="586" ht="13.9" customHeight="1" x14ac:dyDescent="0.25"/>
    <row r="587" ht="13.9" customHeight="1" x14ac:dyDescent="0.25"/>
    <row r="588" ht="13.9" customHeight="1" x14ac:dyDescent="0.25"/>
    <row r="589" ht="13.9" customHeight="1" x14ac:dyDescent="0.25"/>
    <row r="590" ht="13.9" customHeight="1" x14ac:dyDescent="0.25"/>
    <row r="591" ht="13.9" customHeight="1" x14ac:dyDescent="0.25"/>
    <row r="592" ht="13.9" customHeight="1" x14ac:dyDescent="0.25"/>
    <row r="593" ht="13.9" customHeight="1" x14ac:dyDescent="0.25"/>
    <row r="594" ht="13.9" customHeight="1" x14ac:dyDescent="0.25"/>
    <row r="595" ht="13.9" customHeight="1" x14ac:dyDescent="0.25"/>
    <row r="596" ht="13.9" customHeight="1" x14ac:dyDescent="0.25"/>
    <row r="597" ht="13.9" customHeight="1" x14ac:dyDescent="0.25"/>
    <row r="598" ht="13.9" customHeight="1" x14ac:dyDescent="0.25"/>
    <row r="599" ht="13.9" customHeight="1" x14ac:dyDescent="0.25"/>
    <row r="600" ht="13.9" customHeight="1" x14ac:dyDescent="0.25"/>
    <row r="601" ht="13.9" customHeight="1" x14ac:dyDescent="0.25"/>
    <row r="602" ht="13.9" customHeight="1" x14ac:dyDescent="0.25"/>
    <row r="603" ht="13.9" customHeight="1" x14ac:dyDescent="0.25"/>
    <row r="604" ht="13.9" customHeight="1" x14ac:dyDescent="0.25"/>
    <row r="605" ht="13.9" customHeight="1" x14ac:dyDescent="0.25"/>
    <row r="606" ht="13.9" customHeight="1" x14ac:dyDescent="0.25"/>
    <row r="607" ht="13.9" customHeight="1" x14ac:dyDescent="0.25"/>
    <row r="608" ht="13.9" customHeight="1" x14ac:dyDescent="0.25"/>
    <row r="609" ht="13.9" customHeight="1" x14ac:dyDescent="0.25"/>
    <row r="610" ht="13.9" customHeight="1" x14ac:dyDescent="0.25"/>
    <row r="611" ht="13.9" customHeight="1" x14ac:dyDescent="0.25"/>
    <row r="612" ht="13.9" customHeight="1" x14ac:dyDescent="0.25"/>
    <row r="613" ht="13.9" customHeight="1" x14ac:dyDescent="0.25"/>
    <row r="614" ht="13.9" customHeight="1" x14ac:dyDescent="0.25"/>
    <row r="615" ht="13.9" customHeight="1" x14ac:dyDescent="0.25"/>
    <row r="616" ht="13.9" customHeight="1" x14ac:dyDescent="0.25"/>
    <row r="617" ht="13.9" customHeight="1" x14ac:dyDescent="0.25"/>
    <row r="618" ht="13.9" customHeight="1" x14ac:dyDescent="0.25"/>
    <row r="619" ht="13.9" customHeight="1" x14ac:dyDescent="0.25"/>
    <row r="620" ht="13.9" customHeight="1" x14ac:dyDescent="0.25"/>
    <row r="621" ht="13.9" customHeight="1" x14ac:dyDescent="0.25"/>
    <row r="622" ht="13.9" customHeight="1" x14ac:dyDescent="0.25"/>
    <row r="623" ht="13.9" customHeight="1" x14ac:dyDescent="0.25"/>
    <row r="624" ht="13.9" customHeight="1" x14ac:dyDescent="0.25"/>
    <row r="625" ht="13.9" customHeight="1" x14ac:dyDescent="0.25"/>
    <row r="626" ht="13.9" customHeight="1" x14ac:dyDescent="0.25"/>
    <row r="627" ht="13.9" customHeight="1" x14ac:dyDescent="0.25"/>
    <row r="628" ht="13.9" customHeight="1" x14ac:dyDescent="0.25"/>
    <row r="629" ht="13.9" customHeight="1" x14ac:dyDescent="0.25"/>
    <row r="630" ht="13.9" customHeight="1" x14ac:dyDescent="0.25"/>
    <row r="631" ht="13.9" customHeight="1" x14ac:dyDescent="0.25"/>
    <row r="632" ht="13.9" customHeight="1" x14ac:dyDescent="0.25"/>
    <row r="633" ht="13.9" customHeight="1" x14ac:dyDescent="0.25"/>
    <row r="634" ht="13.9" customHeight="1" x14ac:dyDescent="0.25"/>
    <row r="635" ht="13.9" customHeight="1" x14ac:dyDescent="0.25"/>
    <row r="636" ht="13.9" customHeight="1" x14ac:dyDescent="0.25"/>
    <row r="637" ht="13.9" customHeight="1" x14ac:dyDescent="0.25"/>
    <row r="638" ht="13.9" customHeight="1" x14ac:dyDescent="0.25"/>
    <row r="639" ht="13.9" customHeight="1" x14ac:dyDescent="0.25"/>
    <row r="640" ht="13.9" customHeight="1" x14ac:dyDescent="0.25"/>
    <row r="641" ht="13.9" customHeight="1" x14ac:dyDescent="0.25"/>
    <row r="642" ht="13.9" customHeight="1" x14ac:dyDescent="0.25"/>
    <row r="643" ht="13.9" customHeight="1" x14ac:dyDescent="0.25"/>
    <row r="644" ht="13.9" customHeight="1" x14ac:dyDescent="0.25"/>
    <row r="645" ht="13.9" customHeight="1" x14ac:dyDescent="0.25"/>
    <row r="646" ht="13.9" customHeight="1" x14ac:dyDescent="0.25"/>
    <row r="647" ht="13.9" customHeight="1" x14ac:dyDescent="0.25"/>
    <row r="648" ht="13.9" customHeight="1" x14ac:dyDescent="0.25"/>
    <row r="649" ht="13.9" customHeight="1" x14ac:dyDescent="0.25"/>
    <row r="650" ht="13.9" customHeight="1" x14ac:dyDescent="0.25"/>
    <row r="651" ht="13.9" customHeight="1" x14ac:dyDescent="0.25"/>
    <row r="652" ht="13.9" customHeight="1" x14ac:dyDescent="0.25"/>
    <row r="653" ht="13.9" customHeight="1" x14ac:dyDescent="0.25"/>
    <row r="654" ht="13.9" customHeight="1" x14ac:dyDescent="0.25"/>
    <row r="655" ht="13.9" customHeight="1" x14ac:dyDescent="0.25"/>
    <row r="656" ht="13.9" customHeight="1" x14ac:dyDescent="0.25"/>
    <row r="657" ht="13.9" customHeight="1" x14ac:dyDescent="0.25"/>
    <row r="658" ht="13.9" customHeight="1" x14ac:dyDescent="0.25"/>
    <row r="659" ht="13.9" customHeight="1" x14ac:dyDescent="0.25"/>
    <row r="660" ht="13.9" customHeight="1" x14ac:dyDescent="0.25"/>
    <row r="661" ht="13.9" customHeight="1" x14ac:dyDescent="0.25"/>
    <row r="662" ht="13.9" customHeight="1" x14ac:dyDescent="0.25"/>
    <row r="663" ht="13.9" customHeight="1" x14ac:dyDescent="0.25"/>
    <row r="664" ht="13.9" customHeight="1" x14ac:dyDescent="0.25"/>
    <row r="665" ht="13.9" customHeight="1" x14ac:dyDescent="0.25"/>
    <row r="666" ht="13.9" customHeight="1" x14ac:dyDescent="0.25"/>
    <row r="667" ht="13.9" customHeight="1" x14ac:dyDescent="0.25"/>
    <row r="668" ht="13.9" customHeight="1" x14ac:dyDescent="0.25"/>
    <row r="669" ht="13.9" customHeight="1" x14ac:dyDescent="0.25"/>
    <row r="670" ht="13.9" customHeight="1" x14ac:dyDescent="0.25"/>
    <row r="671" ht="13.9" customHeight="1" x14ac:dyDescent="0.25"/>
    <row r="672" ht="13.9" customHeight="1" x14ac:dyDescent="0.25"/>
    <row r="673" ht="13.9" customHeight="1" x14ac:dyDescent="0.25"/>
    <row r="674" ht="13.9" customHeight="1" x14ac:dyDescent="0.25"/>
    <row r="675" ht="13.9" customHeight="1" x14ac:dyDescent="0.25"/>
    <row r="676" ht="13.9" customHeight="1" x14ac:dyDescent="0.25"/>
    <row r="677" ht="13.9" customHeight="1" x14ac:dyDescent="0.25"/>
    <row r="678" ht="13.9" customHeight="1" x14ac:dyDescent="0.25"/>
    <row r="679" ht="13.9" customHeight="1" x14ac:dyDescent="0.25"/>
    <row r="680" ht="13.9" customHeight="1" x14ac:dyDescent="0.25"/>
    <row r="681" ht="13.9" customHeight="1" x14ac:dyDescent="0.25"/>
    <row r="682" ht="13.9" customHeight="1" x14ac:dyDescent="0.25"/>
    <row r="683" ht="13.9" customHeight="1" x14ac:dyDescent="0.25"/>
    <row r="684" ht="13.9" customHeight="1" x14ac:dyDescent="0.25"/>
    <row r="685" ht="13.9" customHeight="1" x14ac:dyDescent="0.25"/>
    <row r="686" ht="13.9" customHeight="1" x14ac:dyDescent="0.25"/>
    <row r="687" ht="13.9" customHeight="1" x14ac:dyDescent="0.25"/>
    <row r="688" ht="13.9" customHeight="1" x14ac:dyDescent="0.25"/>
    <row r="689" ht="13.9" customHeight="1" x14ac:dyDescent="0.25"/>
    <row r="690" ht="13.9" customHeight="1" x14ac:dyDescent="0.25"/>
    <row r="691" ht="13.9" customHeight="1" x14ac:dyDescent="0.25"/>
    <row r="692" ht="13.9" customHeight="1" x14ac:dyDescent="0.25"/>
    <row r="693" ht="13.9" customHeight="1" x14ac:dyDescent="0.25"/>
    <row r="694" ht="13.9" customHeight="1" x14ac:dyDescent="0.25"/>
    <row r="695" ht="13.9" customHeight="1" x14ac:dyDescent="0.25"/>
    <row r="696" ht="13.9" customHeight="1" x14ac:dyDescent="0.25"/>
    <row r="697" ht="13.9" customHeight="1" x14ac:dyDescent="0.25"/>
    <row r="698" ht="13.9" customHeight="1" x14ac:dyDescent="0.25"/>
    <row r="699" ht="13.9" customHeight="1" x14ac:dyDescent="0.25"/>
    <row r="700" ht="13.9" customHeight="1" x14ac:dyDescent="0.25"/>
    <row r="701" ht="13.9" customHeight="1" x14ac:dyDescent="0.25"/>
    <row r="702" ht="13.9" customHeight="1" x14ac:dyDescent="0.25"/>
    <row r="703" ht="13.9" customHeight="1" x14ac:dyDescent="0.25"/>
    <row r="704" ht="13.9" customHeight="1" x14ac:dyDescent="0.25"/>
    <row r="705" ht="13.9" customHeight="1" x14ac:dyDescent="0.25"/>
    <row r="706" ht="13.9" customHeight="1" x14ac:dyDescent="0.25"/>
    <row r="707" ht="13.9" customHeight="1" x14ac:dyDescent="0.25"/>
    <row r="708" ht="13.9" customHeight="1" x14ac:dyDescent="0.25"/>
    <row r="709" ht="13.9" customHeight="1" x14ac:dyDescent="0.25"/>
    <row r="710" ht="13.9" customHeight="1" x14ac:dyDescent="0.25"/>
    <row r="711" ht="13.9" customHeight="1" x14ac:dyDescent="0.25"/>
    <row r="712" ht="13.9" customHeight="1" x14ac:dyDescent="0.25"/>
    <row r="713" ht="13.9" customHeight="1" x14ac:dyDescent="0.25"/>
    <row r="714" ht="13.9" customHeight="1" x14ac:dyDescent="0.25"/>
    <row r="715" ht="13.9" customHeight="1" x14ac:dyDescent="0.25"/>
    <row r="716" ht="13.9" customHeight="1" x14ac:dyDescent="0.25"/>
    <row r="717" ht="13.9" customHeight="1" x14ac:dyDescent="0.25"/>
    <row r="718" ht="13.9" customHeight="1" x14ac:dyDescent="0.25"/>
    <row r="719" ht="13.9" customHeight="1" x14ac:dyDescent="0.25"/>
    <row r="720" ht="13.9" customHeight="1" x14ac:dyDescent="0.25"/>
    <row r="721" ht="13.9" customHeight="1" x14ac:dyDescent="0.25"/>
    <row r="722" ht="13.9" customHeight="1" x14ac:dyDescent="0.25"/>
    <row r="723" ht="13.9" customHeight="1" x14ac:dyDescent="0.25"/>
    <row r="724" ht="13.9" customHeight="1" x14ac:dyDescent="0.25"/>
    <row r="725" ht="13.9" customHeight="1" x14ac:dyDescent="0.25"/>
    <row r="726" ht="13.9" customHeight="1" x14ac:dyDescent="0.25"/>
    <row r="727" ht="13.9" customHeight="1" x14ac:dyDescent="0.25"/>
    <row r="728" ht="13.9" customHeight="1" x14ac:dyDescent="0.25"/>
    <row r="729" ht="13.9" customHeight="1" x14ac:dyDescent="0.25"/>
    <row r="730" ht="13.9" customHeight="1" x14ac:dyDescent="0.25"/>
    <row r="731" ht="13.9" customHeight="1" x14ac:dyDescent="0.25"/>
    <row r="732" ht="13.9" customHeight="1" x14ac:dyDescent="0.25"/>
    <row r="733" ht="13.9" customHeight="1" x14ac:dyDescent="0.25"/>
    <row r="734" ht="13.9" customHeight="1" x14ac:dyDescent="0.25"/>
    <row r="735" ht="13.9" customHeight="1" x14ac:dyDescent="0.25"/>
    <row r="736" ht="13.9" customHeight="1" x14ac:dyDescent="0.25"/>
    <row r="737" ht="13.9" customHeight="1" x14ac:dyDescent="0.25"/>
    <row r="738" ht="13.9" customHeight="1" x14ac:dyDescent="0.25"/>
    <row r="739" ht="13.9" customHeight="1" x14ac:dyDescent="0.25"/>
    <row r="740" ht="13.9" customHeight="1" x14ac:dyDescent="0.25"/>
    <row r="741" ht="13.9" customHeight="1" x14ac:dyDescent="0.25"/>
    <row r="742" ht="13.9" customHeight="1" x14ac:dyDescent="0.25"/>
    <row r="743" ht="13.9" customHeight="1" x14ac:dyDescent="0.25"/>
    <row r="744" ht="13.9" customHeight="1" x14ac:dyDescent="0.25"/>
    <row r="745" ht="13.9" customHeight="1" x14ac:dyDescent="0.25"/>
    <row r="746" ht="13.9" customHeight="1" x14ac:dyDescent="0.25"/>
    <row r="747" ht="13.9" customHeight="1" x14ac:dyDescent="0.25"/>
    <row r="748" ht="13.9" customHeight="1" x14ac:dyDescent="0.25"/>
    <row r="749" ht="13.9" customHeight="1" x14ac:dyDescent="0.25"/>
    <row r="750" ht="13.9" customHeight="1" x14ac:dyDescent="0.25"/>
    <row r="751" ht="13.9" customHeight="1" x14ac:dyDescent="0.25"/>
    <row r="752" ht="13.9" customHeight="1" x14ac:dyDescent="0.25"/>
    <row r="753" ht="13.9" customHeight="1" x14ac:dyDescent="0.25"/>
    <row r="754" ht="13.9" customHeight="1" x14ac:dyDescent="0.25"/>
    <row r="755" ht="13.9" customHeight="1" x14ac:dyDescent="0.25"/>
    <row r="756" ht="13.9" customHeight="1" x14ac:dyDescent="0.25"/>
    <row r="757" ht="13.9" customHeight="1" x14ac:dyDescent="0.25"/>
    <row r="758" ht="13.9" customHeight="1" x14ac:dyDescent="0.25"/>
    <row r="759" ht="13.9" customHeight="1" x14ac:dyDescent="0.25"/>
    <row r="760" ht="13.9" customHeight="1" x14ac:dyDescent="0.25"/>
    <row r="761" ht="13.9" customHeight="1" x14ac:dyDescent="0.25"/>
    <row r="762" ht="13.9" customHeight="1" x14ac:dyDescent="0.25"/>
    <row r="763" ht="13.9" customHeight="1" x14ac:dyDescent="0.25"/>
    <row r="764" ht="13.9" customHeight="1" x14ac:dyDescent="0.25"/>
    <row r="765" ht="13.9" customHeight="1" x14ac:dyDescent="0.25"/>
    <row r="766" ht="13.9" customHeight="1" x14ac:dyDescent="0.25"/>
    <row r="767" ht="13.9" customHeight="1" x14ac:dyDescent="0.25"/>
    <row r="768" ht="13.9" customHeight="1" x14ac:dyDescent="0.25"/>
    <row r="769" ht="13.9" customHeight="1" x14ac:dyDescent="0.25"/>
    <row r="770" ht="13.9" customHeight="1" x14ac:dyDescent="0.25"/>
    <row r="771" ht="13.9" customHeight="1" x14ac:dyDescent="0.25"/>
    <row r="772" ht="13.9" customHeight="1" x14ac:dyDescent="0.25"/>
    <row r="773" ht="13.9" customHeight="1" x14ac:dyDescent="0.25"/>
    <row r="774" ht="13.9" customHeight="1" x14ac:dyDescent="0.25"/>
    <row r="775" ht="13.9" customHeight="1" x14ac:dyDescent="0.25"/>
    <row r="776" ht="13.9" customHeight="1" x14ac:dyDescent="0.25"/>
    <row r="777" ht="13.9" customHeight="1" x14ac:dyDescent="0.25"/>
    <row r="778" ht="13.9" customHeight="1" x14ac:dyDescent="0.25"/>
    <row r="779" ht="13.9" customHeight="1" x14ac:dyDescent="0.25"/>
    <row r="780" ht="13.9" customHeight="1" x14ac:dyDescent="0.25"/>
    <row r="781" ht="13.9" customHeight="1" x14ac:dyDescent="0.25"/>
    <row r="782" ht="13.9" customHeight="1" x14ac:dyDescent="0.25"/>
    <row r="783" ht="13.9" customHeight="1" x14ac:dyDescent="0.25"/>
    <row r="784" ht="13.9" customHeight="1" x14ac:dyDescent="0.25"/>
    <row r="785" ht="13.9" customHeight="1" x14ac:dyDescent="0.25"/>
    <row r="786" ht="13.9" customHeight="1" x14ac:dyDescent="0.25"/>
    <row r="787" ht="13.9" customHeight="1" x14ac:dyDescent="0.25"/>
    <row r="788" ht="13.9" customHeight="1" x14ac:dyDescent="0.25"/>
    <row r="789" ht="13.9" customHeight="1" x14ac:dyDescent="0.25"/>
    <row r="790" ht="13.9" customHeight="1" x14ac:dyDescent="0.25"/>
    <row r="791" ht="13.9" customHeight="1" x14ac:dyDescent="0.25"/>
    <row r="792" ht="13.9" customHeight="1" x14ac:dyDescent="0.25"/>
    <row r="793" ht="13.9" customHeight="1" x14ac:dyDescent="0.25"/>
    <row r="794" ht="13.9" customHeight="1" x14ac:dyDescent="0.25"/>
    <row r="795" ht="13.9" customHeight="1" x14ac:dyDescent="0.25"/>
    <row r="796" ht="13.9" customHeight="1" x14ac:dyDescent="0.25"/>
    <row r="797" ht="13.9" customHeight="1" x14ac:dyDescent="0.25"/>
    <row r="798" ht="13.9" customHeight="1" x14ac:dyDescent="0.25"/>
    <row r="799" ht="13.9" customHeight="1" x14ac:dyDescent="0.25"/>
    <row r="800" ht="13.9" customHeight="1" x14ac:dyDescent="0.25"/>
    <row r="801" ht="13.9" customHeight="1" x14ac:dyDescent="0.25"/>
    <row r="802" ht="13.9" customHeight="1" x14ac:dyDescent="0.25"/>
    <row r="803" ht="13.9" customHeight="1" x14ac:dyDescent="0.25"/>
    <row r="804" ht="13.9" customHeight="1" x14ac:dyDescent="0.25"/>
    <row r="805" ht="13.9" customHeight="1" x14ac:dyDescent="0.25"/>
    <row r="806" ht="13.9" customHeight="1" x14ac:dyDescent="0.25"/>
    <row r="807" ht="13.9" customHeight="1" x14ac:dyDescent="0.25"/>
    <row r="808" ht="13.9" customHeight="1" x14ac:dyDescent="0.25"/>
    <row r="809" ht="13.9" customHeight="1" x14ac:dyDescent="0.25"/>
    <row r="810" ht="13.9" customHeight="1" x14ac:dyDescent="0.25"/>
    <row r="811" ht="13.9" customHeight="1" x14ac:dyDescent="0.25"/>
    <row r="812" ht="13.9" customHeight="1" x14ac:dyDescent="0.25"/>
    <row r="813" ht="13.9" customHeight="1" x14ac:dyDescent="0.25"/>
    <row r="814" ht="13.9" customHeight="1" x14ac:dyDescent="0.25"/>
    <row r="815" ht="13.9" customHeight="1" x14ac:dyDescent="0.25"/>
    <row r="816" ht="13.9" customHeight="1" x14ac:dyDescent="0.25"/>
    <row r="817" ht="13.9" customHeight="1" x14ac:dyDescent="0.25"/>
    <row r="818" ht="13.9" customHeight="1" x14ac:dyDescent="0.25"/>
    <row r="819" ht="13.9" customHeight="1" x14ac:dyDescent="0.25"/>
    <row r="820" ht="13.9" customHeight="1" x14ac:dyDescent="0.25"/>
    <row r="821" ht="13.9" customHeight="1" x14ac:dyDescent="0.25"/>
    <row r="822" ht="13.9" customHeight="1" x14ac:dyDescent="0.25"/>
    <row r="823" ht="13.9" customHeight="1" x14ac:dyDescent="0.25"/>
    <row r="824" ht="13.9" customHeight="1" x14ac:dyDescent="0.25"/>
    <row r="825" ht="13.9" customHeight="1" x14ac:dyDescent="0.25"/>
    <row r="826" ht="13.9" customHeight="1" x14ac:dyDescent="0.25"/>
    <row r="827" ht="13.9" customHeight="1" x14ac:dyDescent="0.25"/>
    <row r="828" ht="13.9" customHeight="1" x14ac:dyDescent="0.25"/>
    <row r="829" ht="13.9" customHeight="1" x14ac:dyDescent="0.25"/>
    <row r="830" ht="13.9" customHeight="1" x14ac:dyDescent="0.25"/>
    <row r="831" ht="13.9" customHeight="1" x14ac:dyDescent="0.25"/>
    <row r="832" ht="13.9" customHeight="1" x14ac:dyDescent="0.25"/>
    <row r="833" ht="13.9" customHeight="1" x14ac:dyDescent="0.25"/>
    <row r="834" ht="13.9" customHeight="1" x14ac:dyDescent="0.25"/>
    <row r="835" ht="13.9" customHeight="1" x14ac:dyDescent="0.25"/>
    <row r="836" ht="13.9" customHeight="1" x14ac:dyDescent="0.25"/>
    <row r="837" ht="13.9" customHeight="1" x14ac:dyDescent="0.25"/>
    <row r="838" ht="13.9" customHeight="1" x14ac:dyDescent="0.25"/>
    <row r="839" ht="13.9" customHeight="1" x14ac:dyDescent="0.25"/>
    <row r="840" ht="13.9" customHeight="1" x14ac:dyDescent="0.25"/>
    <row r="841" ht="13.9" customHeight="1" x14ac:dyDescent="0.25"/>
    <row r="842" ht="13.9" customHeight="1" x14ac:dyDescent="0.25"/>
    <row r="843" ht="13.9" customHeight="1" x14ac:dyDescent="0.25"/>
    <row r="844" ht="13.9" customHeight="1" x14ac:dyDescent="0.25"/>
    <row r="845" ht="13.9" customHeight="1" x14ac:dyDescent="0.25"/>
    <row r="846" ht="13.9" customHeight="1" x14ac:dyDescent="0.25"/>
    <row r="847" ht="13.9" customHeight="1" x14ac:dyDescent="0.25"/>
    <row r="848" ht="13.9" customHeight="1" x14ac:dyDescent="0.25"/>
    <row r="849" ht="13.9" customHeight="1" x14ac:dyDescent="0.25"/>
    <row r="850" ht="13.9" customHeight="1" x14ac:dyDescent="0.25"/>
    <row r="851" ht="13.9" customHeight="1" x14ac:dyDescent="0.25"/>
    <row r="852" ht="13.9" customHeight="1" x14ac:dyDescent="0.25"/>
    <row r="853" ht="13.9" customHeight="1" x14ac:dyDescent="0.25"/>
    <row r="854" ht="13.9" customHeight="1" x14ac:dyDescent="0.25"/>
    <row r="855" ht="13.9" customHeight="1" x14ac:dyDescent="0.25"/>
    <row r="856" ht="13.9" customHeight="1" x14ac:dyDescent="0.25"/>
    <row r="857" ht="13.9" customHeight="1" x14ac:dyDescent="0.25"/>
    <row r="858" ht="13.9" customHeight="1" x14ac:dyDescent="0.25"/>
    <row r="859" ht="13.9" customHeight="1" x14ac:dyDescent="0.25"/>
    <row r="860" ht="13.9" customHeight="1" x14ac:dyDescent="0.25"/>
    <row r="861" ht="13.9" customHeight="1" x14ac:dyDescent="0.25"/>
    <row r="862" ht="13.9" customHeight="1" x14ac:dyDescent="0.25"/>
    <row r="863" ht="13.9" customHeight="1" x14ac:dyDescent="0.25"/>
    <row r="864" ht="13.9" customHeight="1" x14ac:dyDescent="0.25"/>
    <row r="865" ht="13.9" customHeight="1" x14ac:dyDescent="0.25"/>
    <row r="866" ht="13.9" customHeight="1" x14ac:dyDescent="0.25"/>
    <row r="867" ht="13.9" customHeight="1" x14ac:dyDescent="0.25"/>
    <row r="868" ht="13.9" customHeight="1" x14ac:dyDescent="0.25"/>
    <row r="869" ht="13.9" customHeight="1" x14ac:dyDescent="0.25"/>
    <row r="870" ht="13.9" customHeight="1" x14ac:dyDescent="0.25"/>
    <row r="871" ht="13.9" customHeight="1" x14ac:dyDescent="0.25"/>
    <row r="872" ht="13.9" customHeight="1" x14ac:dyDescent="0.25"/>
    <row r="873" ht="13.9" customHeight="1" x14ac:dyDescent="0.25"/>
    <row r="874" ht="13.9" customHeight="1" x14ac:dyDescent="0.25"/>
    <row r="875" ht="13.9" customHeight="1" x14ac:dyDescent="0.25"/>
    <row r="876" ht="13.9" customHeight="1" x14ac:dyDescent="0.25"/>
    <row r="877" ht="13.9" customHeight="1" x14ac:dyDescent="0.25"/>
    <row r="878" ht="13.9" customHeight="1" x14ac:dyDescent="0.25"/>
    <row r="879" ht="13.9" customHeight="1" x14ac:dyDescent="0.25"/>
    <row r="880" ht="13.9" customHeight="1" x14ac:dyDescent="0.25"/>
    <row r="881" ht="13.9" customHeight="1" x14ac:dyDescent="0.25"/>
    <row r="882" ht="13.9" customHeight="1" x14ac:dyDescent="0.25"/>
    <row r="883" ht="13.9" customHeight="1" x14ac:dyDescent="0.25"/>
    <row r="884" ht="13.9" customHeight="1" x14ac:dyDescent="0.25"/>
    <row r="885" ht="13.9" customHeight="1" x14ac:dyDescent="0.25"/>
    <row r="886" ht="13.9" customHeight="1" x14ac:dyDescent="0.25"/>
    <row r="887" ht="13.9" customHeight="1" x14ac:dyDescent="0.25"/>
    <row r="888" ht="13.9" customHeight="1" x14ac:dyDescent="0.25"/>
    <row r="889" ht="13.9" customHeight="1" x14ac:dyDescent="0.25"/>
    <row r="890" ht="13.9" customHeight="1" x14ac:dyDescent="0.25"/>
    <row r="891" ht="13.9" customHeight="1" x14ac:dyDescent="0.25"/>
    <row r="892" ht="13.9" customHeight="1" x14ac:dyDescent="0.25"/>
    <row r="893" ht="13.9" customHeight="1" x14ac:dyDescent="0.25"/>
    <row r="894" ht="13.9" customHeight="1" x14ac:dyDescent="0.25"/>
    <row r="895" ht="13.9" customHeight="1" x14ac:dyDescent="0.25"/>
    <row r="896" ht="13.9" customHeight="1" x14ac:dyDescent="0.25"/>
    <row r="897" ht="13.9" customHeight="1" x14ac:dyDescent="0.25"/>
    <row r="898" ht="13.9" customHeight="1" x14ac:dyDescent="0.25"/>
    <row r="899" ht="13.9" customHeight="1" x14ac:dyDescent="0.25"/>
    <row r="900" ht="13.9" customHeight="1" x14ac:dyDescent="0.25"/>
    <row r="901" ht="13.9" customHeight="1" x14ac:dyDescent="0.25"/>
    <row r="902" ht="13.9" customHeight="1" x14ac:dyDescent="0.25"/>
    <row r="903" ht="13.9" customHeight="1" x14ac:dyDescent="0.25"/>
    <row r="904" ht="13.9" customHeight="1" x14ac:dyDescent="0.25"/>
    <row r="905" ht="13.9" customHeight="1" x14ac:dyDescent="0.25"/>
    <row r="906" ht="13.9" customHeight="1" x14ac:dyDescent="0.25"/>
    <row r="907" ht="13.9" customHeight="1" x14ac:dyDescent="0.25"/>
    <row r="908" ht="13.9" customHeight="1" x14ac:dyDescent="0.25"/>
    <row r="909" ht="13.9" customHeight="1" x14ac:dyDescent="0.25"/>
  </sheetData>
  <mergeCells count="18">
    <mergeCell ref="A2:B2"/>
    <mergeCell ref="C2:C3"/>
    <mergeCell ref="L2:M2"/>
    <mergeCell ref="N2:N3"/>
    <mergeCell ref="J2:J3"/>
    <mergeCell ref="D2:D3"/>
    <mergeCell ref="E2:E3"/>
    <mergeCell ref="F2:F3"/>
    <mergeCell ref="G2:G3"/>
    <mergeCell ref="H2:H3"/>
    <mergeCell ref="I2:I3"/>
    <mergeCell ref="T2:T3"/>
    <mergeCell ref="U2:U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5" scale="61" orientation="portrait" r:id="rId1"/>
  <ignoredErrors>
    <ignoredError sqref="N68 N76 C21 C33 C28 C39 C44 C97 C63 C73 C79 C84 J92:J101 U6:U93 U106:U107 U97:U104" formulaRange="1"/>
    <ignoredError sqref="D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FF6A-2A60-4B5D-8E7F-FDDE95345627}">
  <dimension ref="A1:D425"/>
  <sheetViews>
    <sheetView zoomScale="82" zoomScaleNormal="82" workbookViewId="0">
      <selection activeCell="G23" sqref="G23"/>
    </sheetView>
  </sheetViews>
  <sheetFormatPr baseColWidth="10" defaultColWidth="11.5703125" defaultRowHeight="15" x14ac:dyDescent="0.25"/>
  <cols>
    <col min="1" max="1" width="21.5703125" style="7" customWidth="1"/>
    <col min="2" max="2" width="35.7109375" style="7" customWidth="1"/>
    <col min="3" max="3" width="17.28515625" style="7" customWidth="1"/>
    <col min="4" max="4" width="11.7109375" style="7" bestFit="1" customWidth="1"/>
    <col min="5" max="16384" width="11.5703125" style="7"/>
  </cols>
  <sheetData>
    <row r="1" spans="1:4" ht="13.9" customHeight="1" x14ac:dyDescent="0.25">
      <c r="A1" s="2" t="s">
        <v>1</v>
      </c>
      <c r="B1" s="3"/>
      <c r="C1" s="2" t="s">
        <v>0</v>
      </c>
    </row>
    <row r="2" spans="1:4" ht="13.9" customHeight="1" thickBot="1" x14ac:dyDescent="0.3">
      <c r="A2" s="2" t="s">
        <v>2</v>
      </c>
      <c r="B2" s="2" t="s">
        <v>3</v>
      </c>
      <c r="C2" s="2" t="s">
        <v>4</v>
      </c>
    </row>
    <row r="3" spans="1:4" ht="13.9" customHeight="1" thickBot="1" x14ac:dyDescent="0.3">
      <c r="A3" s="4" t="s">
        <v>411</v>
      </c>
      <c r="B3" s="4" t="s">
        <v>412</v>
      </c>
      <c r="C3" s="8">
        <f>SUM(C4+C23+C25+C48+C50+C53)</f>
        <v>4905190000</v>
      </c>
      <c r="D3" s="9"/>
    </row>
    <row r="4" spans="1:4" ht="13.9" customHeight="1" x14ac:dyDescent="0.25">
      <c r="A4" s="4" t="s">
        <v>413</v>
      </c>
      <c r="B4" s="4" t="s">
        <v>414</v>
      </c>
      <c r="C4" s="5">
        <f>SUM(C5+C16+C22)</f>
        <v>2391690000</v>
      </c>
    </row>
    <row r="5" spans="1:4" ht="13.9" customHeight="1" x14ac:dyDescent="0.25">
      <c r="A5" s="4" t="s">
        <v>380</v>
      </c>
      <c r="B5" s="4" t="s">
        <v>381</v>
      </c>
      <c r="C5" s="5">
        <f>SUM(C6+C8)</f>
        <v>1814750000</v>
      </c>
    </row>
    <row r="6" spans="1:4" ht="13.9" customHeight="1" x14ac:dyDescent="0.25">
      <c r="A6" s="3" t="s">
        <v>382</v>
      </c>
      <c r="B6" s="3" t="s">
        <v>383</v>
      </c>
      <c r="C6" s="6">
        <f>SUM(C7)</f>
        <v>1790000000</v>
      </c>
    </row>
    <row r="7" spans="1:4" ht="13.9" customHeight="1" x14ac:dyDescent="0.25">
      <c r="A7" s="3" t="s">
        <v>384</v>
      </c>
      <c r="B7" s="3" t="s">
        <v>385</v>
      </c>
      <c r="C7" s="6">
        <v>1790000000</v>
      </c>
    </row>
    <row r="8" spans="1:4" ht="13.9" customHeight="1" x14ac:dyDescent="0.25">
      <c r="A8" s="3" t="s">
        <v>415</v>
      </c>
      <c r="B8" s="3" t="s">
        <v>416</v>
      </c>
      <c r="C8" s="6">
        <f>SUM(C9:C11)</f>
        <v>24750000</v>
      </c>
    </row>
    <row r="9" spans="1:4" ht="13.9" customHeight="1" x14ac:dyDescent="0.25">
      <c r="A9" s="3" t="s">
        <v>417</v>
      </c>
      <c r="B9" s="3" t="s">
        <v>418</v>
      </c>
      <c r="C9" s="6">
        <v>6000000</v>
      </c>
    </row>
    <row r="10" spans="1:4" ht="13.9" customHeight="1" x14ac:dyDescent="0.25">
      <c r="A10" s="3" t="s">
        <v>419</v>
      </c>
      <c r="B10" s="3" t="s">
        <v>420</v>
      </c>
      <c r="C10" s="6">
        <v>10000000</v>
      </c>
    </row>
    <row r="11" spans="1:4" ht="13.9" customHeight="1" x14ac:dyDescent="0.25">
      <c r="A11" s="3" t="s">
        <v>386</v>
      </c>
      <c r="B11" s="3" t="s">
        <v>232</v>
      </c>
      <c r="C11" s="6">
        <f>SUM(C12:C15)</f>
        <v>8750000</v>
      </c>
    </row>
    <row r="12" spans="1:4" ht="13.9" customHeight="1" x14ac:dyDescent="0.25">
      <c r="A12" s="3" t="s">
        <v>387</v>
      </c>
      <c r="B12" s="3" t="s">
        <v>388</v>
      </c>
      <c r="C12" s="6">
        <v>8000000</v>
      </c>
    </row>
    <row r="13" spans="1:4" ht="13.9" customHeight="1" x14ac:dyDescent="0.25">
      <c r="A13" s="3" t="s">
        <v>389</v>
      </c>
      <c r="B13" s="3" t="s">
        <v>390</v>
      </c>
      <c r="C13" s="6">
        <v>500000</v>
      </c>
    </row>
    <row r="14" spans="1:4" ht="13.9" customHeight="1" x14ac:dyDescent="0.25">
      <c r="A14" s="3" t="s">
        <v>421</v>
      </c>
      <c r="B14" s="3" t="s">
        <v>422</v>
      </c>
      <c r="C14" s="6">
        <v>200000</v>
      </c>
    </row>
    <row r="15" spans="1:4" ht="13.9" customHeight="1" x14ac:dyDescent="0.25">
      <c r="A15" s="3" t="s">
        <v>423</v>
      </c>
      <c r="B15" s="3" t="s">
        <v>424</v>
      </c>
      <c r="C15" s="6">
        <v>50000</v>
      </c>
    </row>
    <row r="16" spans="1:4" ht="13.9" customHeight="1" x14ac:dyDescent="0.25">
      <c r="A16" s="4" t="s">
        <v>391</v>
      </c>
      <c r="B16" s="4" t="s">
        <v>392</v>
      </c>
      <c r="C16" s="5">
        <f>SUM(C17+C20+C21)</f>
        <v>352000000</v>
      </c>
    </row>
    <row r="17" spans="1:3" ht="13.9" customHeight="1" x14ac:dyDescent="0.25">
      <c r="A17" s="3" t="s">
        <v>425</v>
      </c>
      <c r="B17" s="3" t="s">
        <v>426</v>
      </c>
      <c r="C17" s="6">
        <f>SUM(C18:C19)</f>
        <v>340000000</v>
      </c>
    </row>
    <row r="18" spans="1:3" ht="13.9" customHeight="1" x14ac:dyDescent="0.25">
      <c r="A18" s="3" t="s">
        <v>427</v>
      </c>
      <c r="B18" s="3" t="s">
        <v>428</v>
      </c>
      <c r="C18" s="6">
        <v>140000000</v>
      </c>
    </row>
    <row r="19" spans="1:3" ht="13.9" customHeight="1" x14ac:dyDescent="0.25">
      <c r="A19" s="3" t="s">
        <v>429</v>
      </c>
      <c r="B19" s="3" t="s">
        <v>430</v>
      </c>
      <c r="C19" s="6">
        <v>200000000</v>
      </c>
    </row>
    <row r="20" spans="1:3" ht="13.9" customHeight="1" x14ac:dyDescent="0.25">
      <c r="A20" s="3" t="s">
        <v>431</v>
      </c>
      <c r="B20" s="3" t="s">
        <v>432</v>
      </c>
      <c r="C20" s="6">
        <v>10000000</v>
      </c>
    </row>
    <row r="21" spans="1:3" ht="13.9" customHeight="1" x14ac:dyDescent="0.25">
      <c r="A21" s="3" t="s">
        <v>393</v>
      </c>
      <c r="B21" s="3" t="s">
        <v>232</v>
      </c>
      <c r="C21" s="6">
        <v>2000000</v>
      </c>
    </row>
    <row r="22" spans="1:3" ht="13.9" customHeight="1" x14ac:dyDescent="0.25">
      <c r="A22" s="4" t="s">
        <v>433</v>
      </c>
      <c r="B22" s="4" t="s">
        <v>434</v>
      </c>
      <c r="C22" s="5">
        <v>224940000</v>
      </c>
    </row>
    <row r="23" spans="1:3" ht="13.9" customHeight="1" x14ac:dyDescent="0.25">
      <c r="A23" s="4" t="s">
        <v>435</v>
      </c>
      <c r="B23" s="4" t="s">
        <v>436</v>
      </c>
      <c r="C23" s="5">
        <f>SUM(C24)</f>
        <v>18000000</v>
      </c>
    </row>
    <row r="24" spans="1:3" ht="13.9" customHeight="1" x14ac:dyDescent="0.25">
      <c r="A24" s="4" t="s">
        <v>437</v>
      </c>
      <c r="B24" s="4" t="s">
        <v>438</v>
      </c>
      <c r="C24" s="5">
        <v>18000000</v>
      </c>
    </row>
    <row r="25" spans="1:3" ht="13.9" customHeight="1" x14ac:dyDescent="0.25">
      <c r="A25" s="4" t="s">
        <v>439</v>
      </c>
      <c r="B25" s="4" t="s">
        <v>440</v>
      </c>
      <c r="C25" s="5">
        <f>SUM(C26+C28+C40+C43+C45)</f>
        <v>1227500000</v>
      </c>
    </row>
    <row r="26" spans="1:3" ht="13.9" customHeight="1" x14ac:dyDescent="0.25">
      <c r="A26" s="4" t="s">
        <v>441</v>
      </c>
      <c r="B26" s="4" t="s">
        <v>442</v>
      </c>
      <c r="C26" s="5">
        <f>SUM(C27)</f>
        <v>3000000</v>
      </c>
    </row>
    <row r="27" spans="1:3" ht="13.9" customHeight="1" x14ac:dyDescent="0.25">
      <c r="A27" s="3" t="s">
        <v>443</v>
      </c>
      <c r="B27" s="3" t="s">
        <v>444</v>
      </c>
      <c r="C27" s="6">
        <v>3000000</v>
      </c>
    </row>
    <row r="28" spans="1:3" ht="13.9" customHeight="1" x14ac:dyDescent="0.25">
      <c r="A28" s="4" t="s">
        <v>394</v>
      </c>
      <c r="B28" s="4" t="s">
        <v>395</v>
      </c>
      <c r="C28" s="5">
        <f>SUM(C29+C33+C35+C36+C37+C38+C39)</f>
        <v>51000000</v>
      </c>
    </row>
    <row r="29" spans="1:3" ht="13.9" customHeight="1" x14ac:dyDescent="0.25">
      <c r="A29" s="3" t="s">
        <v>396</v>
      </c>
      <c r="B29" s="3" t="s">
        <v>397</v>
      </c>
      <c r="C29" s="6">
        <f>SUM(C30:C32)</f>
        <v>39500000</v>
      </c>
    </row>
    <row r="30" spans="1:3" ht="13.9" customHeight="1" x14ac:dyDescent="0.25">
      <c r="A30" s="3" t="s">
        <v>398</v>
      </c>
      <c r="B30" s="3" t="s">
        <v>399</v>
      </c>
      <c r="C30" s="6">
        <v>35000000</v>
      </c>
    </row>
    <row r="31" spans="1:3" ht="13.9" customHeight="1" x14ac:dyDescent="0.25">
      <c r="A31" s="3" t="s">
        <v>445</v>
      </c>
      <c r="B31" s="3" t="s">
        <v>446</v>
      </c>
      <c r="C31" s="6">
        <v>500000</v>
      </c>
    </row>
    <row r="32" spans="1:3" ht="13.9" customHeight="1" x14ac:dyDescent="0.25">
      <c r="A32" s="3" t="s">
        <v>400</v>
      </c>
      <c r="B32" s="3" t="s">
        <v>401</v>
      </c>
      <c r="C32" s="6">
        <v>4000000</v>
      </c>
    </row>
    <row r="33" spans="1:3" ht="13.9" customHeight="1" x14ac:dyDescent="0.25">
      <c r="A33" s="3" t="s">
        <v>402</v>
      </c>
      <c r="B33" s="3" t="s">
        <v>403</v>
      </c>
      <c r="C33" s="6">
        <f>SUM(C34)</f>
        <v>1000000</v>
      </c>
    </row>
    <row r="34" spans="1:3" ht="13.9" customHeight="1" x14ac:dyDescent="0.25">
      <c r="A34" s="3" t="s">
        <v>404</v>
      </c>
      <c r="B34" s="3" t="s">
        <v>405</v>
      </c>
      <c r="C34" s="6">
        <v>1000000</v>
      </c>
    </row>
    <row r="35" spans="1:3" ht="13.9" customHeight="1" x14ac:dyDescent="0.25">
      <c r="A35" s="3" t="s">
        <v>447</v>
      </c>
      <c r="B35" s="3" t="s">
        <v>448</v>
      </c>
      <c r="C35" s="6">
        <v>900000</v>
      </c>
    </row>
    <row r="36" spans="1:3" ht="13.9" customHeight="1" x14ac:dyDescent="0.25">
      <c r="A36" s="3" t="s">
        <v>449</v>
      </c>
      <c r="B36" s="3" t="s">
        <v>450</v>
      </c>
      <c r="C36" s="6">
        <v>600000</v>
      </c>
    </row>
    <row r="37" spans="1:3" ht="13.9" customHeight="1" x14ac:dyDescent="0.25">
      <c r="A37" s="3" t="s">
        <v>451</v>
      </c>
      <c r="B37" s="3" t="s">
        <v>452</v>
      </c>
      <c r="C37" s="6">
        <v>500000</v>
      </c>
    </row>
    <row r="38" spans="1:3" ht="13.9" customHeight="1" x14ac:dyDescent="0.25">
      <c r="A38" s="3" t="s">
        <v>453</v>
      </c>
      <c r="B38" s="3" t="s">
        <v>454</v>
      </c>
      <c r="C38" s="6">
        <v>2500000</v>
      </c>
    </row>
    <row r="39" spans="1:3" ht="13.9" customHeight="1" x14ac:dyDescent="0.25">
      <c r="A39" s="3" t="s">
        <v>455</v>
      </c>
      <c r="B39" s="3" t="s">
        <v>456</v>
      </c>
      <c r="C39" s="6">
        <v>6000000</v>
      </c>
    </row>
    <row r="40" spans="1:3" ht="13.9" customHeight="1" x14ac:dyDescent="0.25">
      <c r="A40" s="4" t="s">
        <v>457</v>
      </c>
      <c r="B40" s="4" t="s">
        <v>458</v>
      </c>
      <c r="C40" s="5">
        <f>SUM(C41:C42)</f>
        <v>1150000000</v>
      </c>
    </row>
    <row r="41" spans="1:3" ht="13.9" customHeight="1" x14ac:dyDescent="0.25">
      <c r="A41" s="3" t="s">
        <v>459</v>
      </c>
      <c r="B41" s="3" t="s">
        <v>460</v>
      </c>
      <c r="C41" s="6">
        <v>1150000000</v>
      </c>
    </row>
    <row r="42" spans="1:3" ht="13.9" customHeight="1" x14ac:dyDescent="0.25">
      <c r="A42" s="3" t="s">
        <v>461</v>
      </c>
      <c r="B42" s="3" t="s">
        <v>462</v>
      </c>
      <c r="C42" s="6">
        <v>0</v>
      </c>
    </row>
    <row r="43" spans="1:3" ht="13.9" customHeight="1" x14ac:dyDescent="0.25">
      <c r="A43" s="4" t="s">
        <v>463</v>
      </c>
      <c r="B43" s="4" t="s">
        <v>464</v>
      </c>
      <c r="C43" s="5">
        <f>SUM(C44)</f>
        <v>500000</v>
      </c>
    </row>
    <row r="44" spans="1:3" ht="13.9" customHeight="1" x14ac:dyDescent="0.25">
      <c r="A44" s="3" t="s">
        <v>465</v>
      </c>
      <c r="B44" s="3" t="s">
        <v>466</v>
      </c>
      <c r="C44" s="6">
        <v>500000</v>
      </c>
    </row>
    <row r="45" spans="1:3" ht="13.9" customHeight="1" x14ac:dyDescent="0.25">
      <c r="A45" s="4" t="s">
        <v>467</v>
      </c>
      <c r="B45" s="4" t="s">
        <v>232</v>
      </c>
      <c r="C45" s="5">
        <f>SUM(C46:C47)</f>
        <v>23000000</v>
      </c>
    </row>
    <row r="46" spans="1:3" ht="13.9" customHeight="1" x14ac:dyDescent="0.25">
      <c r="A46" s="3" t="s">
        <v>468</v>
      </c>
      <c r="B46" s="3" t="s">
        <v>469</v>
      </c>
      <c r="C46" s="6">
        <v>3000000</v>
      </c>
    </row>
    <row r="47" spans="1:3" ht="13.9" customHeight="1" x14ac:dyDescent="0.25">
      <c r="A47" s="3" t="s">
        <v>470</v>
      </c>
      <c r="B47" s="3" t="s">
        <v>471</v>
      </c>
      <c r="C47" s="6">
        <v>20000000</v>
      </c>
    </row>
    <row r="48" spans="1:3" ht="13.9" customHeight="1" x14ac:dyDescent="0.25">
      <c r="A48" s="4" t="s">
        <v>472</v>
      </c>
      <c r="B48" s="4" t="s">
        <v>473</v>
      </c>
      <c r="C48" s="5">
        <f>SUM(C49)</f>
        <v>10000000</v>
      </c>
    </row>
    <row r="49" spans="1:3" ht="13.9" customHeight="1" x14ac:dyDescent="0.25">
      <c r="A49" s="4" t="s">
        <v>474</v>
      </c>
      <c r="B49" s="4" t="s">
        <v>353</v>
      </c>
      <c r="C49" s="5">
        <v>10000000</v>
      </c>
    </row>
    <row r="50" spans="1:3" ht="13.9" customHeight="1" x14ac:dyDescent="0.25">
      <c r="A50" s="4" t="s">
        <v>475</v>
      </c>
      <c r="B50" s="4" t="s">
        <v>476</v>
      </c>
      <c r="C50" s="5">
        <f>SUM(C51:C52)</f>
        <v>8000000</v>
      </c>
    </row>
    <row r="51" spans="1:3" ht="13.9" customHeight="1" x14ac:dyDescent="0.25">
      <c r="A51" s="3" t="s">
        <v>477</v>
      </c>
      <c r="B51" s="3" t="s">
        <v>478</v>
      </c>
      <c r="C51" s="6">
        <v>6000000</v>
      </c>
    </row>
    <row r="52" spans="1:3" ht="13.9" customHeight="1" x14ac:dyDescent="0.25">
      <c r="A52" s="3" t="s">
        <v>479</v>
      </c>
      <c r="B52" s="3" t="s">
        <v>480</v>
      </c>
      <c r="C52" s="6">
        <v>2000000</v>
      </c>
    </row>
    <row r="53" spans="1:3" ht="13.9" customHeight="1" x14ac:dyDescent="0.25">
      <c r="A53" s="4" t="s">
        <v>406</v>
      </c>
      <c r="B53" s="4" t="s">
        <v>407</v>
      </c>
      <c r="C53" s="5">
        <f>SUM(C54)</f>
        <v>1250000000</v>
      </c>
    </row>
    <row r="54" spans="1:3" ht="13.9" customHeight="1" x14ac:dyDescent="0.25">
      <c r="A54" s="4" t="s">
        <v>408</v>
      </c>
      <c r="B54" s="4" t="s">
        <v>409</v>
      </c>
      <c r="C54" s="5">
        <f>SUM(C55+C57)</f>
        <v>1250000000</v>
      </c>
    </row>
    <row r="55" spans="1:3" ht="13.9" customHeight="1" x14ac:dyDescent="0.25">
      <c r="A55" s="3" t="s">
        <v>481</v>
      </c>
      <c r="B55" s="3" t="s">
        <v>482</v>
      </c>
      <c r="C55" s="6">
        <f>SUM(C56)</f>
        <v>800000000</v>
      </c>
    </row>
    <row r="56" spans="1:3" ht="13.9" customHeight="1" x14ac:dyDescent="0.25">
      <c r="A56" s="3" t="s">
        <v>483</v>
      </c>
      <c r="B56" s="3" t="s">
        <v>484</v>
      </c>
      <c r="C56" s="6">
        <v>800000000</v>
      </c>
    </row>
    <row r="57" spans="1:3" ht="13.9" customHeight="1" x14ac:dyDescent="0.25">
      <c r="A57" s="3" t="s">
        <v>485</v>
      </c>
      <c r="B57" s="3" t="s">
        <v>409</v>
      </c>
      <c r="C57" s="6">
        <v>450000000</v>
      </c>
    </row>
    <row r="58" spans="1:3" ht="13.9" customHeight="1" x14ac:dyDescent="0.25"/>
    <row r="59" spans="1:3" ht="13.9" customHeight="1" x14ac:dyDescent="0.25"/>
    <row r="60" spans="1:3" ht="13.9" customHeight="1" x14ac:dyDescent="0.25"/>
    <row r="61" spans="1:3" ht="13.9" customHeight="1" x14ac:dyDescent="0.25"/>
    <row r="62" spans="1:3" ht="13.9" customHeight="1" x14ac:dyDescent="0.25"/>
    <row r="63" spans="1:3" ht="13.9" customHeight="1" x14ac:dyDescent="0.25"/>
    <row r="64" spans="1:3" ht="13.9" customHeight="1" x14ac:dyDescent="0.25"/>
    <row r="65" ht="13.9" customHeight="1" x14ac:dyDescent="0.25"/>
    <row r="66" ht="13.9" customHeight="1" x14ac:dyDescent="0.25"/>
    <row r="67" ht="13.9" customHeight="1" x14ac:dyDescent="0.25"/>
    <row r="68" ht="13.9" customHeight="1" x14ac:dyDescent="0.25"/>
    <row r="69" ht="13.9" customHeight="1" x14ac:dyDescent="0.25"/>
    <row r="70" ht="13.9" customHeight="1" x14ac:dyDescent="0.25"/>
    <row r="71" ht="13.9" customHeight="1" x14ac:dyDescent="0.25"/>
    <row r="72" ht="13.9" customHeight="1" x14ac:dyDescent="0.25"/>
    <row r="73" ht="13.9" customHeight="1" x14ac:dyDescent="0.25"/>
    <row r="74" ht="13.9" customHeight="1" x14ac:dyDescent="0.25"/>
    <row r="75" ht="13.9" customHeight="1" x14ac:dyDescent="0.25"/>
    <row r="76" ht="13.9" customHeight="1" x14ac:dyDescent="0.25"/>
    <row r="77" ht="13.9" customHeight="1" x14ac:dyDescent="0.25"/>
    <row r="78" ht="13.9" customHeight="1" x14ac:dyDescent="0.25"/>
    <row r="79" ht="13.9" customHeight="1" x14ac:dyDescent="0.25"/>
    <row r="80" ht="13.9" customHeight="1" x14ac:dyDescent="0.25"/>
    <row r="81" ht="13.9" customHeight="1" x14ac:dyDescent="0.25"/>
    <row r="82" ht="13.9" customHeight="1" x14ac:dyDescent="0.25"/>
    <row r="83" ht="13.9" customHeight="1" x14ac:dyDescent="0.25"/>
    <row r="84" ht="13.9" customHeight="1" x14ac:dyDescent="0.25"/>
    <row r="85" ht="13.9" customHeight="1" x14ac:dyDescent="0.25"/>
    <row r="86" ht="13.9" customHeight="1" x14ac:dyDescent="0.25"/>
    <row r="87" ht="13.9" customHeight="1" x14ac:dyDescent="0.25"/>
    <row r="88" ht="13.9" customHeight="1" x14ac:dyDescent="0.25"/>
    <row r="89" ht="13.9" customHeight="1" x14ac:dyDescent="0.25"/>
    <row r="90" ht="13.9" customHeight="1" x14ac:dyDescent="0.25"/>
    <row r="91" ht="13.9" customHeight="1" x14ac:dyDescent="0.25"/>
    <row r="92" ht="13.9" customHeight="1" x14ac:dyDescent="0.25"/>
    <row r="93" ht="13.9" customHeight="1" x14ac:dyDescent="0.25"/>
    <row r="94" ht="13.9" customHeight="1" x14ac:dyDescent="0.25"/>
    <row r="95" ht="13.9" customHeight="1" x14ac:dyDescent="0.25"/>
    <row r="96" ht="13.9" customHeight="1" x14ac:dyDescent="0.25"/>
    <row r="97" ht="13.9" customHeight="1" x14ac:dyDescent="0.25"/>
    <row r="98" ht="13.9" customHeight="1" x14ac:dyDescent="0.25"/>
    <row r="99" ht="13.9" customHeight="1" x14ac:dyDescent="0.25"/>
    <row r="100" ht="13.9" customHeight="1" x14ac:dyDescent="0.25"/>
    <row r="101" ht="13.9" customHeight="1" x14ac:dyDescent="0.25"/>
    <row r="102" ht="13.9" customHeight="1" x14ac:dyDescent="0.25"/>
    <row r="103" ht="13.9" customHeight="1" x14ac:dyDescent="0.25"/>
    <row r="104" ht="13.9" customHeight="1" x14ac:dyDescent="0.25"/>
    <row r="105" ht="13.9" customHeight="1" x14ac:dyDescent="0.25"/>
    <row r="106" ht="13.9" customHeight="1" x14ac:dyDescent="0.25"/>
    <row r="107" ht="13.9" customHeight="1" x14ac:dyDescent="0.25"/>
    <row r="108" ht="13.9" customHeight="1" x14ac:dyDescent="0.25"/>
    <row r="109" ht="13.9" customHeight="1" x14ac:dyDescent="0.25"/>
    <row r="110" ht="13.9" customHeight="1" x14ac:dyDescent="0.25"/>
    <row r="111" ht="13.9" customHeight="1" x14ac:dyDescent="0.25"/>
    <row r="112" ht="13.9" customHeight="1" x14ac:dyDescent="0.25"/>
    <row r="113" ht="13.9" customHeight="1" x14ac:dyDescent="0.25"/>
    <row r="114" ht="13.9" customHeight="1" x14ac:dyDescent="0.25"/>
    <row r="115" ht="13.9" customHeight="1" x14ac:dyDescent="0.25"/>
    <row r="116" ht="13.9" customHeight="1" x14ac:dyDescent="0.25"/>
    <row r="117" ht="13.9" customHeight="1" x14ac:dyDescent="0.25"/>
    <row r="118" ht="13.9" customHeight="1" x14ac:dyDescent="0.25"/>
    <row r="119" ht="13.9" customHeight="1" x14ac:dyDescent="0.25"/>
    <row r="120" ht="13.9" customHeight="1" x14ac:dyDescent="0.25"/>
    <row r="121" ht="13.9" customHeight="1" x14ac:dyDescent="0.25"/>
    <row r="122" ht="13.9" customHeight="1" x14ac:dyDescent="0.25"/>
    <row r="123" ht="13.9" customHeight="1" x14ac:dyDescent="0.25"/>
    <row r="124" ht="13.9" customHeight="1" x14ac:dyDescent="0.25"/>
    <row r="125" ht="13.9" customHeight="1" x14ac:dyDescent="0.25"/>
    <row r="126" ht="13.9" customHeight="1" x14ac:dyDescent="0.25"/>
    <row r="127" ht="13.9" customHeight="1" x14ac:dyDescent="0.25"/>
    <row r="128" ht="13.9" customHeight="1" x14ac:dyDescent="0.25"/>
    <row r="129" ht="13.9" customHeight="1" x14ac:dyDescent="0.25"/>
    <row r="130" ht="13.9" customHeight="1" x14ac:dyDescent="0.25"/>
    <row r="131" ht="13.9" customHeight="1" x14ac:dyDescent="0.25"/>
    <row r="132" ht="13.9" customHeight="1" x14ac:dyDescent="0.25"/>
    <row r="133" ht="13.9" customHeight="1" x14ac:dyDescent="0.25"/>
    <row r="134" ht="13.9" customHeight="1" x14ac:dyDescent="0.25"/>
    <row r="135" ht="13.9" customHeight="1" x14ac:dyDescent="0.25"/>
    <row r="136" ht="13.9" customHeight="1" x14ac:dyDescent="0.25"/>
    <row r="137" ht="13.9" customHeight="1" x14ac:dyDescent="0.25"/>
    <row r="138" ht="13.9" customHeight="1" x14ac:dyDescent="0.25"/>
    <row r="139" ht="13.9" customHeight="1" x14ac:dyDescent="0.25"/>
    <row r="140" ht="13.9" customHeight="1" x14ac:dyDescent="0.25"/>
    <row r="141" ht="13.9" customHeight="1" x14ac:dyDescent="0.25"/>
    <row r="142" ht="13.9" customHeight="1" x14ac:dyDescent="0.25"/>
    <row r="143" ht="13.9" customHeight="1" x14ac:dyDescent="0.25"/>
    <row r="144" ht="13.9" customHeight="1" x14ac:dyDescent="0.25"/>
    <row r="145" ht="13.9" customHeight="1" x14ac:dyDescent="0.25"/>
    <row r="146" ht="13.9" customHeight="1" x14ac:dyDescent="0.25"/>
    <row r="147" ht="13.9" customHeight="1" x14ac:dyDescent="0.25"/>
    <row r="148" ht="13.9" customHeight="1" x14ac:dyDescent="0.25"/>
    <row r="149" ht="13.9" customHeight="1" x14ac:dyDescent="0.25"/>
    <row r="150" ht="13.9" customHeight="1" x14ac:dyDescent="0.25"/>
    <row r="151" ht="13.9" customHeight="1" x14ac:dyDescent="0.25"/>
    <row r="152" ht="13.9" customHeight="1" x14ac:dyDescent="0.25"/>
    <row r="153" ht="13.9" customHeight="1" x14ac:dyDescent="0.25"/>
    <row r="154" ht="13.9" customHeight="1" x14ac:dyDescent="0.25"/>
    <row r="155" ht="13.9" customHeight="1" x14ac:dyDescent="0.25"/>
    <row r="156" ht="13.9" customHeight="1" x14ac:dyDescent="0.25"/>
    <row r="157" ht="13.9" customHeight="1" x14ac:dyDescent="0.25"/>
    <row r="158" ht="13.9" customHeight="1" x14ac:dyDescent="0.25"/>
    <row r="159" ht="13.9" customHeight="1" x14ac:dyDescent="0.25"/>
    <row r="160" ht="13.9" customHeight="1" x14ac:dyDescent="0.25"/>
    <row r="161" ht="13.9" customHeight="1" x14ac:dyDescent="0.25"/>
    <row r="162" ht="13.9" customHeight="1" x14ac:dyDescent="0.25"/>
    <row r="163" ht="13.9" customHeight="1" x14ac:dyDescent="0.25"/>
    <row r="164" ht="13.9" customHeight="1" x14ac:dyDescent="0.25"/>
    <row r="165" ht="13.9" customHeight="1" x14ac:dyDescent="0.25"/>
    <row r="166" ht="13.9" customHeight="1" x14ac:dyDescent="0.25"/>
    <row r="167" ht="13.9" customHeight="1" x14ac:dyDescent="0.25"/>
    <row r="168" ht="13.9" customHeight="1" x14ac:dyDescent="0.25"/>
    <row r="169" ht="13.9" customHeight="1" x14ac:dyDescent="0.25"/>
    <row r="170" ht="13.9" customHeight="1" x14ac:dyDescent="0.25"/>
    <row r="171" ht="13.9" customHeight="1" x14ac:dyDescent="0.25"/>
    <row r="172" ht="13.9" customHeight="1" x14ac:dyDescent="0.25"/>
    <row r="173" ht="13.9" customHeight="1" x14ac:dyDescent="0.25"/>
    <row r="174" ht="13.9" customHeight="1" x14ac:dyDescent="0.25"/>
    <row r="175" ht="13.9" customHeight="1" x14ac:dyDescent="0.25"/>
    <row r="176" ht="13.9" customHeight="1" x14ac:dyDescent="0.25"/>
    <row r="177" ht="13.9" customHeight="1" x14ac:dyDescent="0.25"/>
    <row r="178" ht="13.9" customHeight="1" x14ac:dyDescent="0.25"/>
    <row r="179" ht="13.9" customHeight="1" x14ac:dyDescent="0.25"/>
    <row r="180" ht="13.9" customHeight="1" x14ac:dyDescent="0.25"/>
    <row r="181" ht="13.9" customHeight="1" x14ac:dyDescent="0.25"/>
    <row r="182" ht="13.9" customHeight="1" x14ac:dyDescent="0.25"/>
    <row r="183" ht="13.9" customHeight="1" x14ac:dyDescent="0.25"/>
    <row r="184" ht="13.9" customHeight="1" x14ac:dyDescent="0.25"/>
    <row r="185" ht="13.9" customHeight="1" x14ac:dyDescent="0.25"/>
    <row r="186" ht="13.9" customHeight="1" x14ac:dyDescent="0.25"/>
    <row r="187" ht="13.9" customHeight="1" x14ac:dyDescent="0.25"/>
    <row r="188" ht="13.9" customHeight="1" x14ac:dyDescent="0.25"/>
    <row r="189" ht="13.9" customHeight="1" x14ac:dyDescent="0.25"/>
    <row r="190" ht="13.9" customHeight="1" x14ac:dyDescent="0.25"/>
    <row r="191" ht="13.9" customHeight="1" x14ac:dyDescent="0.25"/>
    <row r="192" ht="13.9" customHeight="1" x14ac:dyDescent="0.25"/>
    <row r="193" ht="13.9" customHeight="1" x14ac:dyDescent="0.25"/>
    <row r="194" ht="13.9" customHeight="1" x14ac:dyDescent="0.25"/>
    <row r="195" ht="13.9" customHeight="1" x14ac:dyDescent="0.25"/>
    <row r="196" ht="13.9" customHeight="1" x14ac:dyDescent="0.25"/>
    <row r="197" ht="13.9" customHeight="1" x14ac:dyDescent="0.25"/>
    <row r="198" ht="13.9" customHeight="1" x14ac:dyDescent="0.25"/>
    <row r="199" ht="13.9" customHeight="1" x14ac:dyDescent="0.25"/>
    <row r="200" ht="13.9" customHeight="1" x14ac:dyDescent="0.25"/>
    <row r="201" ht="13.9" customHeight="1" x14ac:dyDescent="0.25"/>
    <row r="202" ht="13.9" customHeight="1" x14ac:dyDescent="0.25"/>
    <row r="203" ht="13.9" customHeight="1" x14ac:dyDescent="0.25"/>
    <row r="204" ht="13.9" customHeight="1" x14ac:dyDescent="0.25"/>
    <row r="205" ht="13.9" customHeight="1" x14ac:dyDescent="0.25"/>
    <row r="206" ht="13.9" customHeight="1" x14ac:dyDescent="0.25"/>
    <row r="207" ht="13.9" customHeight="1" x14ac:dyDescent="0.25"/>
    <row r="208" ht="13.9" customHeight="1" x14ac:dyDescent="0.25"/>
    <row r="209" ht="13.9" customHeight="1" x14ac:dyDescent="0.25"/>
    <row r="210" ht="13.9" customHeight="1" x14ac:dyDescent="0.25"/>
    <row r="211" ht="13.9" customHeight="1" x14ac:dyDescent="0.25"/>
    <row r="212" ht="13.9" customHeight="1" x14ac:dyDescent="0.25"/>
    <row r="213" ht="13.9" customHeight="1" x14ac:dyDescent="0.25"/>
    <row r="214" ht="13.9" customHeight="1" x14ac:dyDescent="0.25"/>
    <row r="215" ht="13.9" customHeight="1" x14ac:dyDescent="0.25"/>
    <row r="216" ht="13.9" customHeight="1" x14ac:dyDescent="0.25"/>
    <row r="217" ht="13.9" customHeight="1" x14ac:dyDescent="0.25"/>
    <row r="218" ht="13.9" customHeight="1" x14ac:dyDescent="0.25"/>
    <row r="219" ht="13.9" customHeight="1" x14ac:dyDescent="0.25"/>
    <row r="220" ht="13.9" customHeight="1" x14ac:dyDescent="0.25"/>
    <row r="221" ht="13.9" customHeight="1" x14ac:dyDescent="0.25"/>
    <row r="222" ht="13.9" customHeight="1" x14ac:dyDescent="0.25"/>
    <row r="223" ht="13.9" customHeight="1" x14ac:dyDescent="0.25"/>
    <row r="224" ht="13.9" customHeight="1" x14ac:dyDescent="0.25"/>
    <row r="225" ht="13.9" customHeight="1" x14ac:dyDescent="0.25"/>
    <row r="226" ht="13.9" customHeight="1" x14ac:dyDescent="0.25"/>
    <row r="227" ht="13.9" customHeight="1" x14ac:dyDescent="0.25"/>
    <row r="228" ht="13.9" customHeight="1" x14ac:dyDescent="0.25"/>
    <row r="229" ht="13.9" customHeight="1" x14ac:dyDescent="0.25"/>
    <row r="230" ht="13.9" customHeight="1" x14ac:dyDescent="0.25"/>
    <row r="231" ht="13.9" customHeight="1" x14ac:dyDescent="0.25"/>
    <row r="232" ht="13.9" customHeight="1" x14ac:dyDescent="0.25"/>
    <row r="233" ht="13.9" customHeight="1" x14ac:dyDescent="0.25"/>
    <row r="234" ht="13.9" customHeight="1" x14ac:dyDescent="0.25"/>
    <row r="235" ht="13.9" customHeight="1" x14ac:dyDescent="0.25"/>
    <row r="236" ht="13.9" customHeight="1" x14ac:dyDescent="0.25"/>
    <row r="237" ht="13.9" customHeight="1" x14ac:dyDescent="0.25"/>
    <row r="238" ht="13.9" customHeight="1" x14ac:dyDescent="0.25"/>
    <row r="239" ht="13.9" customHeight="1" x14ac:dyDescent="0.25"/>
    <row r="240" ht="13.9" customHeight="1" x14ac:dyDescent="0.25"/>
    <row r="241" ht="13.9" customHeight="1" x14ac:dyDescent="0.25"/>
    <row r="242" ht="13.9" customHeight="1" x14ac:dyDescent="0.25"/>
    <row r="243" ht="13.9" customHeight="1" x14ac:dyDescent="0.25"/>
    <row r="244" ht="13.9" customHeight="1" x14ac:dyDescent="0.25"/>
    <row r="245" ht="13.9" customHeight="1" x14ac:dyDescent="0.25"/>
    <row r="246" ht="13.9" customHeight="1" x14ac:dyDescent="0.25"/>
    <row r="247" ht="13.9" customHeight="1" x14ac:dyDescent="0.25"/>
    <row r="248" ht="13.9" customHeight="1" x14ac:dyDescent="0.25"/>
    <row r="249" ht="13.9" customHeight="1" x14ac:dyDescent="0.25"/>
    <row r="250" ht="13.9" customHeight="1" x14ac:dyDescent="0.25"/>
    <row r="251" ht="13.9" customHeight="1" x14ac:dyDescent="0.25"/>
    <row r="252" ht="13.9" customHeight="1" x14ac:dyDescent="0.25"/>
    <row r="253" ht="13.9" customHeight="1" x14ac:dyDescent="0.25"/>
    <row r="254" ht="13.9" customHeight="1" x14ac:dyDescent="0.25"/>
    <row r="255" ht="13.9" customHeight="1" x14ac:dyDescent="0.25"/>
    <row r="256" ht="13.9" customHeight="1" x14ac:dyDescent="0.25"/>
    <row r="257" ht="13.9" customHeight="1" x14ac:dyDescent="0.25"/>
    <row r="258" ht="13.9" customHeight="1" x14ac:dyDescent="0.25"/>
    <row r="259" ht="13.9" customHeight="1" x14ac:dyDescent="0.25"/>
    <row r="260" ht="13.9" customHeight="1" x14ac:dyDescent="0.25"/>
    <row r="261" ht="13.9" customHeight="1" x14ac:dyDescent="0.25"/>
    <row r="262" ht="13.9" customHeight="1" x14ac:dyDescent="0.25"/>
    <row r="263" ht="13.9" customHeight="1" x14ac:dyDescent="0.25"/>
    <row r="264" ht="13.9" customHeight="1" x14ac:dyDescent="0.25"/>
    <row r="265" ht="13.9" customHeight="1" x14ac:dyDescent="0.25"/>
    <row r="266" ht="13.9" customHeight="1" x14ac:dyDescent="0.25"/>
    <row r="267" ht="13.9" customHeight="1" x14ac:dyDescent="0.25"/>
    <row r="268" ht="13.9" customHeight="1" x14ac:dyDescent="0.25"/>
    <row r="269" ht="13.9" customHeight="1" x14ac:dyDescent="0.25"/>
    <row r="270" ht="13.9" customHeight="1" x14ac:dyDescent="0.25"/>
    <row r="271" ht="13.9" customHeight="1" x14ac:dyDescent="0.25"/>
    <row r="272" ht="13.9" customHeight="1" x14ac:dyDescent="0.25"/>
    <row r="273" ht="13.9" customHeight="1" x14ac:dyDescent="0.25"/>
    <row r="274" ht="13.9" customHeight="1" x14ac:dyDescent="0.25"/>
    <row r="275" ht="13.9" customHeight="1" x14ac:dyDescent="0.25"/>
    <row r="276" ht="13.9" customHeight="1" x14ac:dyDescent="0.25"/>
    <row r="277" ht="13.9" customHeight="1" x14ac:dyDescent="0.25"/>
    <row r="278" ht="13.9" customHeight="1" x14ac:dyDescent="0.25"/>
    <row r="279" ht="13.9" customHeight="1" x14ac:dyDescent="0.25"/>
    <row r="280" ht="13.9" customHeight="1" x14ac:dyDescent="0.25"/>
    <row r="281" ht="13.9" customHeight="1" x14ac:dyDescent="0.25"/>
    <row r="282" ht="13.9" customHeight="1" x14ac:dyDescent="0.25"/>
    <row r="283" ht="13.9" customHeight="1" x14ac:dyDescent="0.25"/>
    <row r="284" ht="13.9" customHeight="1" x14ac:dyDescent="0.25"/>
    <row r="285" ht="13.9" customHeight="1" x14ac:dyDescent="0.25"/>
    <row r="286" ht="13.9" customHeight="1" x14ac:dyDescent="0.25"/>
    <row r="287" ht="13.9" customHeight="1" x14ac:dyDescent="0.25"/>
    <row r="288" ht="13.9" customHeight="1" x14ac:dyDescent="0.25"/>
    <row r="289" ht="13.9" customHeight="1" x14ac:dyDescent="0.25"/>
    <row r="290" ht="13.9" customHeight="1" x14ac:dyDescent="0.25"/>
    <row r="291" ht="13.9" customHeight="1" x14ac:dyDescent="0.25"/>
    <row r="292" ht="13.9" customHeight="1" x14ac:dyDescent="0.25"/>
    <row r="293" ht="13.9" customHeight="1" x14ac:dyDescent="0.25"/>
    <row r="294" ht="13.9" customHeight="1" x14ac:dyDescent="0.25"/>
    <row r="295" ht="13.9" customHeight="1" x14ac:dyDescent="0.25"/>
    <row r="296" ht="13.9" customHeight="1" x14ac:dyDescent="0.25"/>
    <row r="297" ht="13.9" customHeight="1" x14ac:dyDescent="0.25"/>
    <row r="298" ht="13.9" customHeight="1" x14ac:dyDescent="0.25"/>
    <row r="299" ht="13.9" customHeight="1" x14ac:dyDescent="0.25"/>
    <row r="300" ht="13.9" customHeight="1" x14ac:dyDescent="0.25"/>
    <row r="301" ht="13.9" customHeight="1" x14ac:dyDescent="0.25"/>
    <row r="302" ht="13.9" customHeight="1" x14ac:dyDescent="0.25"/>
    <row r="303" ht="13.9" customHeight="1" x14ac:dyDescent="0.25"/>
    <row r="304" ht="13.9" customHeight="1" x14ac:dyDescent="0.25"/>
    <row r="305" ht="13.9" customHeight="1" x14ac:dyDescent="0.25"/>
    <row r="306" ht="13.9" customHeight="1" x14ac:dyDescent="0.25"/>
    <row r="307" ht="13.9" customHeight="1" x14ac:dyDescent="0.25"/>
    <row r="308" ht="13.9" customHeight="1" x14ac:dyDescent="0.25"/>
    <row r="309" ht="13.9" customHeight="1" x14ac:dyDescent="0.25"/>
    <row r="310" ht="13.9" customHeight="1" x14ac:dyDescent="0.25"/>
    <row r="311" ht="13.9" customHeight="1" x14ac:dyDescent="0.25"/>
    <row r="312" ht="13.9" customHeight="1" x14ac:dyDescent="0.25"/>
    <row r="313" ht="13.9" customHeight="1" x14ac:dyDescent="0.25"/>
    <row r="314" ht="13.9" customHeight="1" x14ac:dyDescent="0.25"/>
    <row r="315" ht="13.9" customHeight="1" x14ac:dyDescent="0.25"/>
    <row r="316" ht="13.9" customHeight="1" x14ac:dyDescent="0.25"/>
    <row r="317" ht="13.9" customHeight="1" x14ac:dyDescent="0.25"/>
    <row r="318" ht="13.9" customHeight="1" x14ac:dyDescent="0.25"/>
    <row r="319" ht="13.9" customHeight="1" x14ac:dyDescent="0.25"/>
    <row r="320" ht="13.9" customHeight="1" x14ac:dyDescent="0.25"/>
    <row r="321" ht="13.9" customHeight="1" x14ac:dyDescent="0.25"/>
    <row r="322" ht="13.9" customHeight="1" x14ac:dyDescent="0.25"/>
    <row r="323" ht="13.9" customHeight="1" x14ac:dyDescent="0.25"/>
    <row r="324" ht="13.9" customHeight="1" x14ac:dyDescent="0.25"/>
    <row r="325" ht="13.9" customHeight="1" x14ac:dyDescent="0.25"/>
    <row r="326" ht="13.9" customHeight="1" x14ac:dyDescent="0.25"/>
    <row r="327" ht="13.9" customHeight="1" x14ac:dyDescent="0.25"/>
    <row r="328" ht="13.9" customHeight="1" x14ac:dyDescent="0.25"/>
    <row r="329" ht="13.9" customHeight="1" x14ac:dyDescent="0.25"/>
    <row r="330" ht="13.9" customHeight="1" x14ac:dyDescent="0.25"/>
    <row r="331" ht="13.9" customHeight="1" x14ac:dyDescent="0.25"/>
    <row r="332" ht="13.9" customHeight="1" x14ac:dyDescent="0.25"/>
    <row r="333" ht="13.9" customHeight="1" x14ac:dyDescent="0.25"/>
    <row r="334" ht="13.9" customHeight="1" x14ac:dyDescent="0.25"/>
    <row r="335" ht="13.9" customHeight="1" x14ac:dyDescent="0.25"/>
    <row r="336" ht="13.9" customHeight="1" x14ac:dyDescent="0.25"/>
    <row r="337" ht="13.9" customHeight="1" x14ac:dyDescent="0.25"/>
    <row r="338" ht="13.9" customHeight="1" x14ac:dyDescent="0.25"/>
    <row r="339" ht="13.9" customHeight="1" x14ac:dyDescent="0.25"/>
    <row r="340" ht="13.9" customHeight="1" x14ac:dyDescent="0.25"/>
    <row r="341" ht="13.9" customHeight="1" x14ac:dyDescent="0.25"/>
    <row r="342" ht="13.9" customHeight="1" x14ac:dyDescent="0.25"/>
    <row r="343" ht="13.9" customHeight="1" x14ac:dyDescent="0.25"/>
    <row r="344" ht="13.9" customHeight="1" x14ac:dyDescent="0.25"/>
    <row r="345" ht="13.9" customHeight="1" x14ac:dyDescent="0.25"/>
    <row r="346" ht="13.9" customHeight="1" x14ac:dyDescent="0.25"/>
    <row r="347" ht="13.9" customHeight="1" x14ac:dyDescent="0.25"/>
    <row r="348" ht="13.9" customHeight="1" x14ac:dyDescent="0.25"/>
    <row r="349" ht="13.9" customHeight="1" x14ac:dyDescent="0.25"/>
    <row r="350" ht="13.9" customHeight="1" x14ac:dyDescent="0.25"/>
    <row r="351" ht="13.9" customHeight="1" x14ac:dyDescent="0.25"/>
    <row r="352" ht="13.9" customHeight="1" x14ac:dyDescent="0.25"/>
    <row r="353" ht="13.9" customHeight="1" x14ac:dyDescent="0.25"/>
    <row r="354" ht="13.9" customHeight="1" x14ac:dyDescent="0.25"/>
    <row r="355" ht="13.9" customHeight="1" x14ac:dyDescent="0.25"/>
    <row r="356" ht="13.9" customHeight="1" x14ac:dyDescent="0.25"/>
    <row r="357" ht="13.9" customHeight="1" x14ac:dyDescent="0.25"/>
    <row r="358" ht="13.9" customHeight="1" x14ac:dyDescent="0.25"/>
    <row r="359" ht="13.9" customHeight="1" x14ac:dyDescent="0.25"/>
    <row r="360" ht="13.9" customHeight="1" x14ac:dyDescent="0.25"/>
    <row r="361" ht="13.9" customHeight="1" x14ac:dyDescent="0.25"/>
    <row r="362" ht="13.9" customHeight="1" x14ac:dyDescent="0.25"/>
    <row r="363" ht="13.9" customHeight="1" x14ac:dyDescent="0.25"/>
    <row r="364" ht="13.9" customHeight="1" x14ac:dyDescent="0.25"/>
    <row r="365" ht="13.9" customHeight="1" x14ac:dyDescent="0.25"/>
    <row r="366" ht="13.9" customHeight="1" x14ac:dyDescent="0.25"/>
    <row r="367" ht="13.9" customHeight="1" x14ac:dyDescent="0.25"/>
    <row r="368" ht="13.9" customHeight="1" x14ac:dyDescent="0.25"/>
    <row r="369" ht="13.9" customHeight="1" x14ac:dyDescent="0.25"/>
    <row r="370" ht="13.9" customHeight="1" x14ac:dyDescent="0.25"/>
    <row r="371" ht="13.9" customHeight="1" x14ac:dyDescent="0.25"/>
    <row r="372" ht="13.9" customHeight="1" x14ac:dyDescent="0.25"/>
    <row r="373" ht="13.9" customHeight="1" x14ac:dyDescent="0.25"/>
    <row r="374" ht="13.9" customHeight="1" x14ac:dyDescent="0.25"/>
    <row r="375" ht="13.9" customHeight="1" x14ac:dyDescent="0.25"/>
    <row r="376" ht="13.9" customHeight="1" x14ac:dyDescent="0.25"/>
    <row r="377" ht="13.9" customHeight="1" x14ac:dyDescent="0.25"/>
    <row r="378" ht="13.9" customHeight="1" x14ac:dyDescent="0.25"/>
    <row r="379" ht="13.9" customHeight="1" x14ac:dyDescent="0.25"/>
    <row r="380" ht="13.9" customHeight="1" x14ac:dyDescent="0.25"/>
    <row r="381" ht="13.9" customHeight="1" x14ac:dyDescent="0.25"/>
    <row r="382" ht="13.9" customHeight="1" x14ac:dyDescent="0.25"/>
    <row r="383" ht="13.9" customHeight="1" x14ac:dyDescent="0.25"/>
    <row r="384" ht="13.9" customHeight="1" x14ac:dyDescent="0.25"/>
    <row r="385" ht="13.9" customHeight="1" x14ac:dyDescent="0.25"/>
    <row r="386" ht="13.9" customHeight="1" x14ac:dyDescent="0.25"/>
    <row r="387" ht="13.9" customHeight="1" x14ac:dyDescent="0.25"/>
    <row r="388" ht="13.9" customHeight="1" x14ac:dyDescent="0.25"/>
    <row r="389" ht="13.9" customHeight="1" x14ac:dyDescent="0.25"/>
    <row r="390" ht="13.9" customHeight="1" x14ac:dyDescent="0.25"/>
    <row r="391" ht="13.9" customHeight="1" x14ac:dyDescent="0.25"/>
    <row r="392" ht="13.9" customHeight="1" x14ac:dyDescent="0.25"/>
    <row r="393" ht="13.9" customHeight="1" x14ac:dyDescent="0.25"/>
    <row r="394" ht="13.9" customHeight="1" x14ac:dyDescent="0.25"/>
    <row r="395" ht="13.9" customHeight="1" x14ac:dyDescent="0.25"/>
    <row r="396" ht="13.9" customHeight="1" x14ac:dyDescent="0.25"/>
    <row r="397" ht="13.9" customHeight="1" x14ac:dyDescent="0.25"/>
    <row r="398" ht="13.9" customHeight="1" x14ac:dyDescent="0.25"/>
    <row r="399" ht="13.9" customHeight="1" x14ac:dyDescent="0.25"/>
    <row r="400" ht="13.9" customHeight="1" x14ac:dyDescent="0.25"/>
    <row r="401" ht="13.9" customHeight="1" x14ac:dyDescent="0.25"/>
    <row r="402" ht="13.9" customHeight="1" x14ac:dyDescent="0.25"/>
    <row r="403" ht="13.9" customHeight="1" x14ac:dyDescent="0.25"/>
    <row r="404" ht="13.9" customHeight="1" x14ac:dyDescent="0.25"/>
    <row r="405" ht="13.9" customHeight="1" x14ac:dyDescent="0.25"/>
    <row r="406" ht="13.9" customHeight="1" x14ac:dyDescent="0.25"/>
    <row r="407" ht="13.9" customHeight="1" x14ac:dyDescent="0.25"/>
    <row r="408" ht="13.9" customHeight="1" x14ac:dyDescent="0.25"/>
    <row r="409" ht="13.9" customHeight="1" x14ac:dyDescent="0.25"/>
    <row r="410" ht="13.9" customHeight="1" x14ac:dyDescent="0.25"/>
    <row r="411" ht="13.9" customHeight="1" x14ac:dyDescent="0.25"/>
    <row r="412" ht="13.9" customHeight="1" x14ac:dyDescent="0.25"/>
    <row r="413" ht="13.9" customHeight="1" x14ac:dyDescent="0.25"/>
    <row r="414" ht="13.9" customHeight="1" x14ac:dyDescent="0.25"/>
    <row r="415" ht="13.9" customHeight="1" x14ac:dyDescent="0.25"/>
    <row r="416" ht="13.9" customHeight="1" x14ac:dyDescent="0.25"/>
    <row r="417" ht="13.9" customHeight="1" x14ac:dyDescent="0.25"/>
    <row r="418" ht="13.9" customHeight="1" x14ac:dyDescent="0.25"/>
    <row r="419" ht="13.9" customHeight="1" x14ac:dyDescent="0.25"/>
    <row r="420" ht="13.9" customHeight="1" x14ac:dyDescent="0.25"/>
    <row r="421" ht="13.9" customHeight="1" x14ac:dyDescent="0.25"/>
    <row r="422" ht="13.9" customHeight="1" x14ac:dyDescent="0.25"/>
    <row r="423" ht="13.9" customHeight="1" x14ac:dyDescent="0.25"/>
    <row r="424" ht="13.9" customHeight="1" x14ac:dyDescent="0.25"/>
    <row r="425" ht="13.9" customHeight="1" x14ac:dyDescent="0.25"/>
  </sheetData>
  <pageMargins left="0.7" right="0.7" top="0.75" bottom="0.75" header="0.3" footer="0.3"/>
  <pageSetup paperSize="5" orientation="portrait" r:id="rId1"/>
  <ignoredErrors>
    <ignoredError sqref="C17 C29" formulaRange="1"/>
    <ignoredError sqref="C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GASTOS</vt:lpstr>
      <vt:lpstr>ING</vt:lpstr>
      <vt:lpstr>GASTOS!Área_de_impresión</vt:lpstr>
      <vt:lpstr>ING!Área_de_impresión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FERNANDO PIZARRO</dc:creator>
  <cp:lastModifiedBy>Ivan Soublette</cp:lastModifiedBy>
  <cp:lastPrinted>2021-11-19T19:22:08Z</cp:lastPrinted>
  <dcterms:created xsi:type="dcterms:W3CDTF">2021-08-13T13:02:41Z</dcterms:created>
  <dcterms:modified xsi:type="dcterms:W3CDTF">2021-11-22T19:45:41Z</dcterms:modified>
</cp:coreProperties>
</file>