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CE5159BA-33A1-4EFA-9EA9-121C5196129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31 PM4" sheetId="9" r:id="rId1"/>
    <sheet name="Hoja1" sheetId="10" r:id="rId2"/>
  </sheets>
  <calcPr calcId="191029"/>
</workbook>
</file>

<file path=xl/calcChain.xml><?xml version="1.0" encoding="utf-8"?>
<calcChain xmlns="http://schemas.openxmlformats.org/spreadsheetml/2006/main">
  <c r="H83" i="9" l="1"/>
  <c r="G87" i="9"/>
  <c r="H36" i="9" l="1"/>
  <c r="G91" i="9" l="1"/>
  <c r="M93" i="9"/>
  <c r="M85" i="9"/>
  <c r="M89" i="9"/>
  <c r="M92" i="9" l="1"/>
  <c r="M91" i="9"/>
  <c r="G78" i="9"/>
  <c r="M80" i="9"/>
  <c r="G81" i="9"/>
  <c r="M81" i="9"/>
  <c r="M64" i="9"/>
  <c r="M63" i="9"/>
  <c r="G62" i="9"/>
  <c r="M62" i="9" s="1"/>
  <c r="M17" i="9"/>
  <c r="M16" i="9"/>
  <c r="G15" i="9"/>
  <c r="M14" i="9"/>
  <c r="G13" i="9"/>
  <c r="M13" i="9" s="1"/>
  <c r="G61" i="9" l="1"/>
  <c r="M61" i="9" s="1"/>
  <c r="G18" i="9"/>
  <c r="M18" i="9" s="1"/>
  <c r="M15" i="9"/>
  <c r="M27" i="9" l="1"/>
  <c r="G26" i="9"/>
  <c r="M25" i="9"/>
  <c r="G24" i="9"/>
  <c r="M24" i="9" s="1"/>
  <c r="G28" i="9" l="1"/>
  <c r="M28" i="9" s="1"/>
  <c r="M26" i="9"/>
  <c r="M88" i="9"/>
  <c r="J9" i="9" l="1"/>
  <c r="M97" i="9"/>
  <c r="G96" i="9"/>
  <c r="M96" i="9" s="1"/>
  <c r="M95" i="9"/>
  <c r="G94" i="9"/>
  <c r="M94" i="9" s="1"/>
  <c r="M90" i="9"/>
  <c r="M87" i="9"/>
  <c r="M86" i="9"/>
  <c r="M84" i="9"/>
  <c r="J83" i="9"/>
  <c r="J98" i="9" s="1"/>
  <c r="H98" i="9"/>
  <c r="M82" i="9"/>
  <c r="M79" i="9"/>
  <c r="M78" i="9"/>
  <c r="M77" i="9"/>
  <c r="G76" i="9"/>
  <c r="M76" i="9" s="1"/>
  <c r="M75" i="9"/>
  <c r="M74" i="9"/>
  <c r="G73" i="9"/>
  <c r="M73" i="9" s="1"/>
  <c r="M72" i="9"/>
  <c r="G71" i="9"/>
  <c r="M71" i="9" s="1"/>
  <c r="M70" i="9"/>
  <c r="G69" i="9"/>
  <c r="M68" i="9"/>
  <c r="M67" i="9"/>
  <c r="G66" i="9"/>
  <c r="M66" i="9" s="1"/>
  <c r="G65" i="9" l="1"/>
  <c r="G98" i="9" s="1"/>
  <c r="M98" i="9" s="1"/>
  <c r="M83" i="9"/>
  <c r="M69" i="9"/>
  <c r="M65" i="9" l="1"/>
  <c r="G7" i="9"/>
  <c r="G9" i="9" s="1"/>
  <c r="H34" i="9" l="1"/>
  <c r="M35" i="9"/>
  <c r="M50" i="9"/>
  <c r="M52" i="9" l="1"/>
  <c r="M54" i="9" l="1"/>
  <c r="M51" i="9" l="1"/>
  <c r="M46" i="9"/>
  <c r="M45" i="9"/>
  <c r="M38" i="9" l="1"/>
  <c r="M39" i="9"/>
  <c r="M40" i="9"/>
  <c r="M41" i="9"/>
  <c r="M42" i="9"/>
  <c r="M43" i="9"/>
  <c r="M44" i="9"/>
  <c r="M47" i="9"/>
  <c r="M48" i="9"/>
  <c r="M49" i="9"/>
  <c r="M37" i="9"/>
  <c r="H55" i="9" l="1"/>
  <c r="M8" i="9" s="1"/>
  <c r="M53" i="9"/>
  <c r="M34" i="9" l="1"/>
  <c r="H7" i="9"/>
  <c r="M36" i="9"/>
  <c r="H9" i="9" l="1"/>
  <c r="M7" i="9"/>
  <c r="M9" i="9" l="1"/>
  <c r="M55" i="9"/>
  <c r="N98" i="9" l="1"/>
</calcChain>
</file>

<file path=xl/sharedStrings.xml><?xml version="1.0" encoding="utf-8"?>
<sst xmlns="http://schemas.openxmlformats.org/spreadsheetml/2006/main" count="438" uniqueCount="130">
  <si>
    <t>ITEM</t>
  </si>
  <si>
    <t>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</si>
  <si>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</si>
  <si>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</si>
  <si>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</si>
  <si>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</si>
  <si>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</si>
  <si>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04     PROGRAMAS SOCIALES</t>
  </si>
  <si>
    <t>999</t>
  </si>
  <si>
    <t>SUBTITULO</t>
  </si>
  <si>
    <t>05     PROGRAMAS RECREACIONALES</t>
  </si>
  <si>
    <t>06     PROGRAMAS CULTURALES</t>
  </si>
  <si>
    <t>02</t>
  </si>
  <si>
    <t>TOTAL  M$</t>
  </si>
  <si>
    <t>TOTAL MAYORES GASTOS</t>
  </si>
  <si>
    <t>080</t>
  </si>
  <si>
    <t>SUBASIGNACIÓN</t>
  </si>
  <si>
    <t>OTROS GASTOS - VARIOS</t>
  </si>
  <si>
    <t>001</t>
  </si>
  <si>
    <t>INICIATIVAS DE INV. - PROYECTOS</t>
  </si>
  <si>
    <t>005</t>
  </si>
  <si>
    <t>007</t>
  </si>
  <si>
    <t>ESTRUCTURA PRESUPUESTARIA MUNICIPAL 2022</t>
  </si>
  <si>
    <t>MAYORES GASTOS (M$)</t>
  </si>
  <si>
    <t>PROGRAMA REHABILITACION ODEON PLAZA DE ARMAS</t>
  </si>
  <si>
    <t>PROG. PROMOCION DE SALUD, 2DO SEMESTRE 2021</t>
  </si>
  <si>
    <t>PROG. MANTENIMIENTO DE AREAS VERDES, 2DO SEMESTRE 2021</t>
  </si>
  <si>
    <t>006</t>
  </si>
  <si>
    <t>PROG. FISICO RECREATIVO, 2DO SEMESTRE 2021</t>
  </si>
  <si>
    <t>PROGRAMA PARQUE VEHICULAR 2021</t>
  </si>
  <si>
    <t>011</t>
  </si>
  <si>
    <t>PROGRAMA CULTURAL 2º SEM. 2021</t>
  </si>
  <si>
    <t>013</t>
  </si>
  <si>
    <t>PROGRAMA MEDICAMENTOS, ACCESORIOS E INSUMOS, SEGUNDO SEMESTRE 2021</t>
  </si>
  <si>
    <t>014</t>
  </si>
  <si>
    <t>PROGRAMA CENTRO CIUDADANO 2021</t>
  </si>
  <si>
    <t>023</t>
  </si>
  <si>
    <t>PROGRAMA ODONTOLOGICO SONRIENDO EN LA PAMPA 2021</t>
  </si>
  <si>
    <t>073</t>
  </si>
  <si>
    <t>PROGRAMA GENERADOR QUILLAGUA AÑO 2021</t>
  </si>
  <si>
    <t>076</t>
  </si>
  <si>
    <t>FORTALECIENDO RELACIONES DE SOLIDARIDAD Y AMISTAD COMUNA PAMPPINA</t>
  </si>
  <si>
    <t>077</t>
  </si>
  <si>
    <t>PROYECTO REEMPLAZO TARJETA IMS PROYECTOR</t>
  </si>
  <si>
    <t>103</t>
  </si>
  <si>
    <t>PROGRAMA PLADECO 2021</t>
  </si>
  <si>
    <t>ADQUISICION GRUPO ELECTROGENO QUILLAGUA 2021</t>
  </si>
  <si>
    <t>PROGRAMA DE SALUD CARDIOVASCULAR 2021</t>
  </si>
  <si>
    <t>ADQUISICION E INSTALACION DE GRUPO ELECTROGENO DE QUILLAGUA, 2021</t>
  </si>
  <si>
    <t>PROGRAMA ANIVERSARIO COMUNAL 2021</t>
  </si>
  <si>
    <t>066</t>
  </si>
  <si>
    <t>070</t>
  </si>
  <si>
    <t>082</t>
  </si>
  <si>
    <t>102</t>
  </si>
  <si>
    <t>104</t>
  </si>
  <si>
    <t>INICIATIVAS DE INV. - OTROS GASTOS</t>
  </si>
  <si>
    <t>004</t>
  </si>
  <si>
    <t>FONDO LITIO 2022</t>
  </si>
  <si>
    <t>MODIFICACION PRESUPUESTARIA - SALDO INICIAL DE CAJA</t>
  </si>
  <si>
    <t>TOTAL SALDO INICIAL DE CAJA</t>
  </si>
  <si>
    <t>03</t>
  </si>
  <si>
    <t>002</t>
  </si>
  <si>
    <t>12</t>
  </si>
  <si>
    <t>MAYORES GASTOS</t>
  </si>
  <si>
    <t>BIENES Y SERVICIOS DE CONSUMO</t>
  </si>
  <si>
    <t>TEXTILES, VESTUARIO Y CALZADOS</t>
  </si>
  <si>
    <t>VESTUARIO, ACCESORIOS Y PRENDAS</t>
  </si>
  <si>
    <t>CALZADOS</t>
  </si>
  <si>
    <t>COMBUSTIBLE Y LUBRICANTES</t>
  </si>
  <si>
    <t>PARA MAQ., EQUIPOS DE PRODUCCIÓN, TRACCIÓN Y ELEV.</t>
  </si>
  <si>
    <t>04</t>
  </si>
  <si>
    <t>MATERIALES DE USO O CONSUMO</t>
  </si>
  <si>
    <t>MATERIALES Y UTILES DE ASEO</t>
  </si>
  <si>
    <t>06</t>
  </si>
  <si>
    <t>MANTENIMIENTO Y REPARACIONES</t>
  </si>
  <si>
    <t>MANTENIMIENTO Y REPARACIONES DE EDIFICACIONES</t>
  </si>
  <si>
    <t>MANTENIMIENTO Y REPARACIONES DE VEHICULOS</t>
  </si>
  <si>
    <t>07</t>
  </si>
  <si>
    <t>PUBLICIDAD Y DIFUSION</t>
  </si>
  <si>
    <t>SERVICIO DE PUBLICIDAD</t>
  </si>
  <si>
    <t>09</t>
  </si>
  <si>
    <t>ARRIENDOS</t>
  </si>
  <si>
    <t>003</t>
  </si>
  <si>
    <t>ARRIENDO DE VEHICULOS</t>
  </si>
  <si>
    <t>OTROS GASTOS EN BS. Y SERVICIOS DE CONSUMO</t>
  </si>
  <si>
    <t>INTERESES, MULTAS Y RECARGOS</t>
  </si>
  <si>
    <t>01</t>
  </si>
  <si>
    <t>TRANSFERENCIAS - AL SECTOR PRIVADO</t>
  </si>
  <si>
    <t>FONDOS DE EMERGENCIA</t>
  </si>
  <si>
    <t>ASISTENCIA SOCIAL A PERSONAS</t>
  </si>
  <si>
    <t>TRANSFERENCIAS - A OTRAS ENTIDADES PUBLICAS</t>
  </si>
  <si>
    <t>101</t>
  </si>
  <si>
    <t>A SALUD</t>
  </si>
  <si>
    <t>C x P ADQUISICION DE ACTIVOS NO FINANCIEROS</t>
  </si>
  <si>
    <t>MOBILIARIO Y OTROS</t>
  </si>
  <si>
    <t>EQUIPOS INFORMATICOS</t>
  </si>
  <si>
    <t>EQUIPOS COMPUTACIONALES Y PERIFERICOS</t>
  </si>
  <si>
    <t>MODIFICACION PRESUPUESTARIA - INICIATIVAS DE INVERSION</t>
  </si>
  <si>
    <t>A OTRAS ASOCIACIONES</t>
  </si>
  <si>
    <t>SALDO INICIAL DE CAJA</t>
  </si>
  <si>
    <t>15</t>
  </si>
  <si>
    <t>MENORES INGRESOS</t>
  </si>
  <si>
    <t>SUB ASIGNACIÓN</t>
  </si>
  <si>
    <t>08</t>
  </si>
  <si>
    <t>TOTAL MENORES INGRESOS</t>
  </si>
  <si>
    <t>MAYORES INGRESOS</t>
  </si>
  <si>
    <t>05</t>
  </si>
  <si>
    <t>TRANSFERERNCIAS - DE OTRAS ENTIDADES PUB.</t>
  </si>
  <si>
    <t>OTRAS TRANSFERENCIAS CORRIENTES DE LA SUBDERE</t>
  </si>
  <si>
    <t>10</t>
  </si>
  <si>
    <t>INGRESOS POR PERCIBIR</t>
  </si>
  <si>
    <t>LICENCIAS MEDICAS AÑOS ANTERIORES</t>
  </si>
  <si>
    <t>INGRESOS POR PERCIBIR AÑOS ANTERIORES</t>
  </si>
  <si>
    <t>TOTAL MAYORES INGRESOS</t>
  </si>
  <si>
    <t>PART.IMPTO.TERR.D.L.3063/79</t>
  </si>
  <si>
    <t>PARTIC.DEL FONDO COMUN MUNICIPAL ART.38 DL.3063 DE 1979</t>
  </si>
  <si>
    <t>PARTICIPACION ANUAL</t>
  </si>
  <si>
    <t>OTRAS REMUNERACIONES</t>
  </si>
  <si>
    <t>REMUNERACIONES REGULADAS POR EL COD.TRABAJO</t>
  </si>
  <si>
    <t>SUELDOS</t>
  </si>
  <si>
    <t>APORTE DEL EMPLEADOR</t>
  </si>
  <si>
    <t xml:space="preserve">OTROS   </t>
  </si>
  <si>
    <t>C x P OTROS GASTOS CORRIENTES</t>
  </si>
  <si>
    <t>DEVOLUCIONES</t>
  </si>
  <si>
    <t>OTRAS PERSONAS JURIDICAS PRIVADAS</t>
  </si>
  <si>
    <t>100</t>
  </si>
  <si>
    <t>A OTRAS MUNICIPALIDADES</t>
  </si>
  <si>
    <t>ARANCEL AL REGISTRO DE TTO.NO PAGADAS</t>
  </si>
  <si>
    <t>JEFE CONTABILIDAD Y PPTO.                                                                           JEFE FINANZAS                                                                                  DAF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</si>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</sst>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0" fillId="4" borderId="0" xfId="0" applyFill="1"/>
    <xf numFmtId="3" fontId="0" fillId="4" borderId="0" xfId="0" applyNumberFormat="1" applyFill="1"/>
    <xf numFmtId="42" fontId="0" fillId="4" borderId="0" xfId="0" applyNumberFormat="1" applyFill="1"/>
    <xf numFmtId="167" fontId="0" fillId="4" borderId="0" xfId="0" applyNumberFormat="1" applyFill="1"/>
    <xf numFmtId="0" fontId="3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3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top" wrapText="1"/>
    </xf>
    <xf numFmtId="167" fontId="3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2" xfId="2" applyNumberFormat="1" applyFont="1" applyFill="1" applyBorder="1" applyAlignment="1" applyProtection="1">
      <alignment horizontal="center" vertical="center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vertical="top" wrapText="1"/>
    </xf>
    <xf numFmtId="167" fontId="5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5" xfId="0" applyFont="1" applyFill="1" applyBorder="1" applyAlignment="1">
      <alignment vertical="top" wrapText="1"/>
    </xf>
    <xf numFmtId="0" fontId="6" fillId="8" borderId="16" xfId="0" applyFont="1" applyFill="1" applyBorder="1" applyAlignment="1">
      <alignment vertical="top" wrapText="1"/>
    </xf>
    <xf numFmtId="42" fontId="3" fillId="6" borderId="5" xfId="3" applyFont="1" applyFill="1" applyBorder="1" applyAlignment="1">
      <alignment horizontal="center" vertical="center"/>
    </xf>
    <xf numFmtId="0" fontId="8" fillId="4" borderId="0" xfId="0" applyFont="1" applyFill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top" textRotation="90" wrapText="1"/>
      <protection locked="0" hidden="1"/>
    </xf>
    <xf numFmtId="0" fontId="3" fillId="3" borderId="11" xfId="0" applyFont="1" applyFill="1" applyBorder="1" applyAlignment="1" applyProtection="1">
      <alignment horizontal="center" vertical="top" textRotation="90" wrapText="1"/>
      <protection locked="0" hidden="1"/>
    </xf>
    <xf numFmtId="0" fontId="3" fillId="5" borderId="3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 applyProtection="1">
      <alignment horizontal="center" vertical="top" textRotation="90" wrapText="1"/>
      <protection locked="0" hidden="1"/>
    </xf>
    <xf numFmtId="3" fontId="5" fillId="4" borderId="2" xfId="0" applyNumberFormat="1" applyFont="1" applyFill="1" applyBorder="1" applyAlignment="1" applyProtection="1">
      <alignment horizontal="right" vertical="top" wrapText="1"/>
      <protection locked="0" hidden="1"/>
    </xf>
    <xf numFmtId="3" fontId="5" fillId="4" borderId="5" xfId="0" applyNumberFormat="1" applyFont="1" applyFill="1" applyBorder="1" applyAlignment="1" applyProtection="1">
      <alignment horizontal="center" vertical="top" wrapText="1"/>
      <protection locked="0" hidden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 hidden="1"/>
    </xf>
    <xf numFmtId="3" fontId="5" fillId="4" borderId="5" xfId="0" applyNumberFormat="1" applyFont="1" applyFill="1" applyBorder="1" applyAlignment="1" applyProtection="1">
      <alignment horizontal="right" vertical="top" wrapText="1"/>
      <protection locked="0" hidden="1"/>
    </xf>
    <xf numFmtId="0" fontId="3" fillId="4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vertical="top" wrapText="1"/>
    </xf>
    <xf numFmtId="0" fontId="6" fillId="8" borderId="12" xfId="0" applyFont="1" applyFill="1" applyBorder="1" applyAlignment="1">
      <alignment vertical="top" wrapText="1"/>
    </xf>
    <xf numFmtId="0" fontId="2" fillId="4" borderId="0" xfId="0" applyFont="1" applyFill="1"/>
    <xf numFmtId="0" fontId="0" fillId="4" borderId="21" xfId="0" applyFill="1" applyBorder="1"/>
    <xf numFmtId="42" fontId="0" fillId="4" borderId="21" xfId="0" applyNumberFormat="1" applyFill="1" applyBorder="1"/>
    <xf numFmtId="3" fontId="8" fillId="8" borderId="5" xfId="0" applyNumberFormat="1" applyFont="1" applyFill="1" applyBorder="1" applyAlignment="1">
      <alignment horizontal="right" vertical="top" wrapText="1"/>
    </xf>
    <xf numFmtId="3" fontId="8" fillId="8" borderId="12" xfId="0" applyNumberFormat="1" applyFont="1" applyFill="1" applyBorder="1" applyAlignment="1">
      <alignment horizontal="right" vertical="top" wrapText="1"/>
    </xf>
    <xf numFmtId="0" fontId="6" fillId="8" borderId="13" xfId="0" applyFont="1" applyFill="1" applyBorder="1" applyAlignment="1">
      <alignment vertical="top" wrapText="1"/>
    </xf>
    <xf numFmtId="3" fontId="8" fillId="8" borderId="7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7" fillId="4" borderId="0" xfId="0" applyFont="1" applyFill="1" applyBorder="1" applyAlignment="1"/>
    <xf numFmtId="0" fontId="3" fillId="5" borderId="5" xfId="0" applyFont="1" applyFill="1" applyBorder="1" applyAlignment="1">
      <alignment horizontal="center" vertical="center" textRotation="90" wrapText="1"/>
    </xf>
    <xf numFmtId="49" fontId="5" fillId="4" borderId="11" xfId="0" applyNumberFormat="1" applyFont="1" applyFill="1" applyBorder="1" applyAlignment="1">
      <alignment horizontal="center" vertical="center" wrapText="1"/>
    </xf>
    <xf numFmtId="167" fontId="5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top" textRotation="90" wrapText="1"/>
      <protection locked="0" hidden="1"/>
    </xf>
    <xf numFmtId="0" fontId="6" fillId="8" borderId="2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0" xfId="0" applyFont="1" applyFill="1" applyBorder="1" applyAlignment="1">
      <alignment horizontal="center" vertical="center" textRotation="90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3" fontId="5" fillId="4" borderId="6" xfId="0" applyNumberFormat="1" applyFont="1" applyFill="1" applyBorder="1" applyAlignment="1" applyProtection="1">
      <alignment horizontal="right" vertical="top" wrapText="1"/>
      <protection locked="0" hidden="1"/>
    </xf>
    <xf numFmtId="0" fontId="3" fillId="4" borderId="0" xfId="0" applyFont="1" applyFill="1" applyBorder="1" applyAlignment="1" applyProtection="1">
      <alignment horizontal="center" vertical="top" textRotation="90" wrapText="1"/>
      <protection locked="0" hidden="1"/>
    </xf>
    <xf numFmtId="0" fontId="3" fillId="4" borderId="6" xfId="0" applyFont="1" applyFill="1" applyBorder="1" applyAlignment="1" applyProtection="1">
      <alignment horizontal="center" vertical="top" textRotation="90" wrapText="1"/>
      <protection locked="0" hidden="1"/>
    </xf>
    <xf numFmtId="0" fontId="3" fillId="4" borderId="2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left" vertical="center" wrapText="1"/>
    </xf>
    <xf numFmtId="49" fontId="3" fillId="4" borderId="5" xfId="0" quotePrefix="1" applyNumberFormat="1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vertical="top" wrapText="1"/>
    </xf>
    <xf numFmtId="0" fontId="6" fillId="8" borderId="18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6" fillId="8" borderId="9" xfId="0" applyFont="1" applyFill="1" applyBorder="1" applyAlignment="1">
      <alignment vertical="top" wrapText="1"/>
    </xf>
    <xf numFmtId="167" fontId="5" fillId="0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0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5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6" fillId="8" borderId="0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center" vertical="center" textRotation="90" wrapText="1"/>
    </xf>
    <xf numFmtId="49" fontId="3" fillId="4" borderId="1" xfId="0" quotePrefix="1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67" fontId="5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5" fillId="4" borderId="10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167" fontId="3" fillId="5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10" xfId="2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vertical="top" wrapText="1"/>
    </xf>
    <xf numFmtId="42" fontId="3" fillId="6" borderId="2" xfId="3" applyFont="1" applyFill="1" applyBorder="1" applyAlignment="1">
      <alignment horizontal="center" vertical="center"/>
    </xf>
    <xf numFmtId="42" fontId="5" fillId="6" borderId="9" xfId="3" applyFont="1" applyFill="1" applyBorder="1" applyAlignment="1">
      <alignment horizontal="center" vertical="center"/>
    </xf>
    <xf numFmtId="42" fontId="3" fillId="6" borderId="9" xfId="3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3" fillId="7" borderId="8" xfId="0" applyFont="1" applyFill="1" applyBorder="1" applyAlignment="1">
      <alignment horizontal="center" vertical="center" textRotation="90"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</cellXfs>
  <cellStyles count="7">
    <cellStyle name="Millares 2" xfId="1" xr:uid="{00000000-0005-0000-0000-000000000000}"/>
    <cellStyle name="Moneda" xfId="2" builtinId="4"/>
    <cellStyle name="Moneda [0]" xfId="3" builtinId="7"/>
    <cellStyle name="Moneda [0] 2" xfId="4" xr:uid="{00000000-0005-0000-0000-000003000000}"/>
    <cellStyle name="Moneda 2" xfId="5" xr:uid="{00000000-0005-0000-0000-000004000000}"/>
    <cellStyle name="Moneda 3" xfId="6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8"/>
  <sheetViews>
    <sheetView tabSelected="1" topLeftCell="A22" workbookViewId="0">
      <selection activeCell="D4" sqref="D4"/>
    </sheetView>
  </sheetViews>
  <sheetFormatPr baseColWidth="10" defaultColWidth="11.5546875" defaultRowHeight="14.4" x14ac:dyDescent="0.3"/>
  <cols>
    <col min="1" max="1" width="3.6640625" style="1" customWidth="1"/>
    <col min="2" max="2" width="4.33203125" style="1" customWidth="1"/>
    <col min="3" max="4" width="4.5546875" style="1" customWidth="1"/>
    <col min="5" max="5" width="4.6640625" style="1" customWidth="1"/>
    <col min="6" max="6" width="57.5546875" style="1" customWidth="1"/>
    <col min="7" max="7" width="12.21875" style="1" customWidth="1"/>
    <col min="8" max="8" width="11.44140625" style="1" customWidth="1"/>
    <col min="9" max="9" width="4.44140625" style="1" customWidth="1"/>
    <col min="10" max="10" width="9.109375" style="1" customWidth="1"/>
    <col min="11" max="11" width="4.44140625" style="1" customWidth="1"/>
    <col min="12" max="12" width="4.33203125" style="1" customWidth="1"/>
    <col min="13" max="13" width="11.109375" style="1" customWidth="1"/>
    <col min="14" max="14" width="12.33203125" style="1" bestFit="1" customWidth="1"/>
    <col min="15" max="15" width="11.5546875" style="1"/>
    <col min="16" max="16" width="20.6640625" style="1" customWidth="1"/>
    <col min="17" max="17" width="28" style="1" customWidth="1"/>
    <col min="18" max="16384" width="11.5546875" style="1"/>
  </cols>
  <sheetData>
    <row r="1" spans="1:15" x14ac:dyDescent="0.3">
      <c r="A1"/>
    </row>
    <row r="2" spans="1:15" x14ac:dyDescent="0.3">
      <c r="B2" s="25"/>
      <c r="C2" s="25"/>
      <c r="D2" s="25"/>
      <c r="E2" s="25"/>
      <c r="F2" s="115" t="s">
        <v>22</v>
      </c>
      <c r="G2" s="115"/>
      <c r="H2" s="115"/>
      <c r="I2" s="115"/>
      <c r="J2" s="115"/>
      <c r="K2" s="25"/>
      <c r="L2" s="25"/>
      <c r="M2" s="25"/>
    </row>
    <row r="3" spans="1:15" ht="6.6" customHeight="1" x14ac:dyDescent="0.3">
      <c r="B3" s="27"/>
      <c r="C3" s="27"/>
      <c r="D3" s="27"/>
      <c r="E3" s="27"/>
      <c r="F3" s="28"/>
      <c r="G3" s="27"/>
      <c r="H3" s="58"/>
      <c r="I3" s="59"/>
      <c r="J3" s="27"/>
      <c r="K3" s="27"/>
      <c r="L3" s="27"/>
      <c r="M3" s="27"/>
    </row>
    <row r="4" spans="1:15" ht="15" thickBot="1" x14ac:dyDescent="0.35">
      <c r="B4" s="26" t="s">
        <v>58</v>
      </c>
      <c r="C4" s="27"/>
      <c r="D4" s="27"/>
      <c r="E4" s="27"/>
      <c r="F4" s="28"/>
      <c r="G4" s="60"/>
      <c r="H4" s="60"/>
      <c r="I4" s="60"/>
      <c r="J4" s="27"/>
      <c r="K4" s="27"/>
      <c r="L4" s="27"/>
      <c r="M4" s="27"/>
    </row>
    <row r="5" spans="1:15" ht="15" thickBot="1" x14ac:dyDescent="0.35">
      <c r="B5" s="116" t="s">
        <v>9</v>
      </c>
      <c r="C5" s="118" t="s">
        <v>0</v>
      </c>
      <c r="D5" s="118" t="s">
        <v>1</v>
      </c>
      <c r="E5" s="118" t="s">
        <v>16</v>
      </c>
      <c r="F5" s="120" t="s">
        <v>2</v>
      </c>
      <c r="G5" s="122" t="s">
        <v>3</v>
      </c>
      <c r="H5" s="123"/>
      <c r="I5" s="123"/>
      <c r="J5" s="123"/>
      <c r="K5" s="123"/>
      <c r="L5" s="123"/>
      <c r="M5" s="124"/>
    </row>
    <row r="6" spans="1:15" ht="70.8" customHeight="1" thickBot="1" x14ac:dyDescent="0.35">
      <c r="B6" s="117"/>
      <c r="C6" s="119"/>
      <c r="D6" s="119"/>
      <c r="E6" s="119"/>
      <c r="F6" s="121"/>
      <c r="G6" s="32" t="s">
        <v>4</v>
      </c>
      <c r="H6" s="6" t="s">
        <v>5</v>
      </c>
      <c r="I6" s="5" t="s">
        <v>6</v>
      </c>
      <c r="J6" s="6" t="s">
        <v>7</v>
      </c>
      <c r="K6" s="5" t="s">
        <v>10</v>
      </c>
      <c r="L6" s="6" t="s">
        <v>11</v>
      </c>
      <c r="M6" s="32" t="s">
        <v>13</v>
      </c>
    </row>
    <row r="7" spans="1:15" ht="15" thickBot="1" x14ac:dyDescent="0.35">
      <c r="B7" s="34">
        <v>115</v>
      </c>
      <c r="C7" s="8"/>
      <c r="D7" s="61"/>
      <c r="E7" s="61"/>
      <c r="F7" s="37" t="s">
        <v>99</v>
      </c>
      <c r="G7" s="11">
        <f>SUM(G8)</f>
        <v>298628</v>
      </c>
      <c r="H7" s="12">
        <f>SUM(H8:H8)</f>
        <v>1976831</v>
      </c>
      <c r="I7" s="11"/>
      <c r="J7" s="12">
        <v>50000</v>
      </c>
      <c r="K7" s="11"/>
      <c r="L7" s="12"/>
      <c r="M7" s="11">
        <f>SUM(G7:L7)</f>
        <v>2325459</v>
      </c>
      <c r="O7" s="4"/>
    </row>
    <row r="8" spans="1:15" ht="15" thickBot="1" x14ac:dyDescent="0.35">
      <c r="B8" s="48"/>
      <c r="C8" s="16" t="s">
        <v>100</v>
      </c>
      <c r="D8" s="62"/>
      <c r="E8" s="41"/>
      <c r="F8" s="42" t="s">
        <v>99</v>
      </c>
      <c r="G8" s="18">
        <v>298628</v>
      </c>
      <c r="H8" s="63">
        <v>1976831</v>
      </c>
      <c r="I8" s="18"/>
      <c r="J8" s="63">
        <v>50000</v>
      </c>
      <c r="K8" s="18"/>
      <c r="L8" s="63"/>
      <c r="M8" s="18">
        <f>SUM(G8:K8)</f>
        <v>2325459</v>
      </c>
    </row>
    <row r="9" spans="1:15" ht="15" thickBot="1" x14ac:dyDescent="0.35">
      <c r="B9" s="125" t="s">
        <v>59</v>
      </c>
      <c r="C9" s="126"/>
      <c r="D9" s="126"/>
      <c r="E9" s="126"/>
      <c r="F9" s="126"/>
      <c r="G9" s="24">
        <f>SUM(G7)</f>
        <v>298628</v>
      </c>
      <c r="H9" s="24">
        <f>SUM(+H7)</f>
        <v>1976831</v>
      </c>
      <c r="I9" s="24"/>
      <c r="J9" s="24">
        <f>SUM(J7)</f>
        <v>50000</v>
      </c>
      <c r="K9" s="24"/>
      <c r="L9" s="24"/>
      <c r="M9" s="24">
        <f>SUM(G9:L9)</f>
        <v>2325459</v>
      </c>
      <c r="N9" s="2"/>
      <c r="O9" s="3"/>
    </row>
    <row r="10" spans="1:15" ht="19.2" customHeight="1" thickBot="1" x14ac:dyDescent="0.35">
      <c r="B10" s="25"/>
      <c r="C10" s="25"/>
      <c r="D10" s="25"/>
      <c r="E10" s="25"/>
      <c r="F10" s="115" t="s">
        <v>105</v>
      </c>
      <c r="G10" s="115"/>
      <c r="H10" s="115"/>
      <c r="I10" s="115"/>
      <c r="J10" s="115"/>
      <c r="K10" s="25"/>
      <c r="L10" s="25"/>
      <c r="M10" s="25"/>
      <c r="O10" s="2"/>
    </row>
    <row r="11" spans="1:15" ht="13.95" customHeight="1" thickBot="1" x14ac:dyDescent="0.35">
      <c r="B11" s="116" t="s">
        <v>9</v>
      </c>
      <c r="C11" s="118" t="s">
        <v>0</v>
      </c>
      <c r="D11" s="129" t="s">
        <v>1</v>
      </c>
      <c r="E11" s="134" t="s">
        <v>102</v>
      </c>
      <c r="F11" s="131" t="s">
        <v>2</v>
      </c>
      <c r="G11" s="122" t="s">
        <v>3</v>
      </c>
      <c r="H11" s="123"/>
      <c r="I11" s="123"/>
      <c r="J11" s="123"/>
      <c r="K11" s="123"/>
      <c r="L11" s="123"/>
      <c r="M11" s="124"/>
      <c r="O11" s="2"/>
    </row>
    <row r="12" spans="1:15" ht="71.400000000000006" customHeight="1" thickBot="1" x14ac:dyDescent="0.35">
      <c r="B12" s="117"/>
      <c r="C12" s="119"/>
      <c r="D12" s="133"/>
      <c r="E12" s="135"/>
      <c r="F12" s="137"/>
      <c r="G12" s="5" t="s">
        <v>4</v>
      </c>
      <c r="H12" s="6" t="s">
        <v>5</v>
      </c>
      <c r="I12" s="5" t="s">
        <v>6</v>
      </c>
      <c r="J12" s="6" t="s">
        <v>7</v>
      </c>
      <c r="K12" s="5" t="s">
        <v>10</v>
      </c>
      <c r="L12" s="6" t="s">
        <v>11</v>
      </c>
      <c r="M12" s="5" t="s">
        <v>13</v>
      </c>
      <c r="O12" s="2"/>
    </row>
    <row r="13" spans="1:15" ht="13.95" customHeight="1" thickBot="1" x14ac:dyDescent="0.35">
      <c r="B13" s="7" t="s">
        <v>106</v>
      </c>
      <c r="C13" s="8" t="s">
        <v>60</v>
      </c>
      <c r="D13" s="9"/>
      <c r="E13" s="8"/>
      <c r="F13" s="22" t="s">
        <v>107</v>
      </c>
      <c r="G13" s="11">
        <f>SUM(G14)</f>
        <v>22712</v>
      </c>
      <c r="H13" s="12"/>
      <c r="I13" s="11"/>
      <c r="J13" s="12"/>
      <c r="K13" s="11"/>
      <c r="L13" s="12"/>
      <c r="M13" s="11">
        <f>SUM(G13:L13)</f>
        <v>22712</v>
      </c>
      <c r="O13" s="2"/>
    </row>
    <row r="14" spans="1:15" ht="13.95" customHeight="1" thickBot="1" x14ac:dyDescent="0.35">
      <c r="B14" s="13"/>
      <c r="C14" s="14"/>
      <c r="D14" s="15" t="s">
        <v>61</v>
      </c>
      <c r="E14" s="16" t="s">
        <v>8</v>
      </c>
      <c r="F14" s="56" t="s">
        <v>108</v>
      </c>
      <c r="G14" s="18">
        <v>22712</v>
      </c>
      <c r="H14" s="19"/>
      <c r="I14" s="20"/>
      <c r="J14" s="19"/>
      <c r="K14" s="20"/>
      <c r="L14" s="19"/>
      <c r="M14" s="21">
        <f>SUM(G14)</f>
        <v>22712</v>
      </c>
      <c r="O14" s="2"/>
    </row>
    <row r="15" spans="1:15" ht="13.95" customHeight="1" thickBot="1" x14ac:dyDescent="0.35">
      <c r="B15" s="7" t="s">
        <v>62</v>
      </c>
      <c r="C15" s="8" t="s">
        <v>109</v>
      </c>
      <c r="D15" s="9"/>
      <c r="E15" s="8"/>
      <c r="F15" s="22" t="s">
        <v>110</v>
      </c>
      <c r="G15" s="11">
        <f>SUM(G16:G17)</f>
        <v>34885</v>
      </c>
      <c r="H15" s="12"/>
      <c r="I15" s="11"/>
      <c r="J15" s="12"/>
      <c r="K15" s="11"/>
      <c r="L15" s="12"/>
      <c r="M15" s="11">
        <f>SUM(G15:L15)</f>
        <v>34885</v>
      </c>
      <c r="O15" s="2"/>
    </row>
    <row r="16" spans="1:15" ht="13.95" customHeight="1" thickBot="1" x14ac:dyDescent="0.35">
      <c r="B16" s="13"/>
      <c r="C16" s="14"/>
      <c r="D16" s="15" t="s">
        <v>18</v>
      </c>
      <c r="E16" s="14"/>
      <c r="F16" s="49" t="s">
        <v>111</v>
      </c>
      <c r="G16" s="18">
        <v>11780</v>
      </c>
      <c r="H16" s="19"/>
      <c r="I16" s="20"/>
      <c r="J16" s="19"/>
      <c r="K16" s="20"/>
      <c r="L16" s="19"/>
      <c r="M16" s="18">
        <f>SUM(G16)</f>
        <v>11780</v>
      </c>
      <c r="O16" s="2"/>
    </row>
    <row r="17" spans="2:15" ht="13.95" customHeight="1" thickBot="1" x14ac:dyDescent="0.35">
      <c r="B17" s="13"/>
      <c r="C17" s="14"/>
      <c r="D17" s="15" t="s">
        <v>61</v>
      </c>
      <c r="E17" s="16"/>
      <c r="F17" s="23" t="s">
        <v>112</v>
      </c>
      <c r="G17" s="18">
        <v>23105</v>
      </c>
      <c r="H17" s="19"/>
      <c r="I17" s="20"/>
      <c r="J17" s="19"/>
      <c r="K17" s="20"/>
      <c r="L17" s="19"/>
      <c r="M17" s="18">
        <f>SUM(G17)</f>
        <v>23105</v>
      </c>
      <c r="O17" s="2"/>
    </row>
    <row r="18" spans="2:15" ht="13.95" customHeight="1" thickBot="1" x14ac:dyDescent="0.35">
      <c r="B18" s="125" t="s">
        <v>113</v>
      </c>
      <c r="C18" s="126"/>
      <c r="D18" s="126"/>
      <c r="E18" s="126"/>
      <c r="F18" s="126"/>
      <c r="G18" s="24">
        <f>SUM(+G13+G15)</f>
        <v>57597</v>
      </c>
      <c r="H18" s="24"/>
      <c r="I18" s="24"/>
      <c r="J18" s="24"/>
      <c r="K18" s="24"/>
      <c r="L18" s="24"/>
      <c r="M18" s="24">
        <f>SUM(G18)</f>
        <v>57597</v>
      </c>
      <c r="N18" s="3"/>
      <c r="O18" s="2"/>
    </row>
    <row r="19" spans="2:15" ht="13.2" customHeight="1" x14ac:dyDescent="0.3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O19" s="2"/>
    </row>
    <row r="20" spans="2:15" ht="13.2" customHeight="1" x14ac:dyDescent="0.3">
      <c r="B20" s="25"/>
      <c r="C20" s="25"/>
      <c r="D20" s="25"/>
      <c r="E20" s="25"/>
      <c r="F20" s="115" t="s">
        <v>101</v>
      </c>
      <c r="G20" s="115"/>
      <c r="H20" s="115"/>
      <c r="I20" s="115"/>
      <c r="J20" s="115"/>
      <c r="K20" s="25"/>
      <c r="L20" s="25"/>
      <c r="M20" s="25"/>
      <c r="O20" s="2"/>
    </row>
    <row r="21" spans="2:15" ht="4.8" customHeight="1" thickBot="1" x14ac:dyDescent="0.35">
      <c r="B21" s="27"/>
      <c r="C21" s="27"/>
      <c r="D21" s="27"/>
      <c r="E21" s="27"/>
      <c r="F21" s="28"/>
      <c r="G21" s="27"/>
      <c r="H21" s="58"/>
      <c r="I21" s="59"/>
      <c r="J21" s="27"/>
      <c r="K21" s="27"/>
      <c r="L21" s="27"/>
      <c r="M21" s="27"/>
      <c r="O21" s="2"/>
    </row>
    <row r="22" spans="2:15" ht="13.95" customHeight="1" thickBot="1" x14ac:dyDescent="0.35">
      <c r="B22" s="116" t="s">
        <v>9</v>
      </c>
      <c r="C22" s="118" t="s">
        <v>0</v>
      </c>
      <c r="D22" s="129" t="s">
        <v>1</v>
      </c>
      <c r="E22" s="134" t="s">
        <v>102</v>
      </c>
      <c r="F22" s="30" t="s">
        <v>2</v>
      </c>
      <c r="G22" s="122" t="s">
        <v>3</v>
      </c>
      <c r="H22" s="123"/>
      <c r="I22" s="123"/>
      <c r="J22" s="123"/>
      <c r="K22" s="123"/>
      <c r="L22" s="123"/>
      <c r="M22" s="124"/>
      <c r="O22" s="2"/>
    </row>
    <row r="23" spans="2:15" ht="62.4" customHeight="1" thickBot="1" x14ac:dyDescent="0.35">
      <c r="B23" s="117"/>
      <c r="C23" s="119"/>
      <c r="D23" s="133"/>
      <c r="E23" s="135"/>
      <c r="F23" s="31"/>
      <c r="G23" s="5" t="s">
        <v>4</v>
      </c>
      <c r="H23" s="6" t="s">
        <v>5</v>
      </c>
      <c r="I23" s="5" t="s">
        <v>6</v>
      </c>
      <c r="J23" s="6" t="s">
        <v>7</v>
      </c>
      <c r="K23" s="5" t="s">
        <v>10</v>
      </c>
      <c r="L23" s="6" t="s">
        <v>11</v>
      </c>
      <c r="M23" s="5" t="s">
        <v>13</v>
      </c>
      <c r="O23" s="2"/>
    </row>
    <row r="24" spans="2:15" ht="13.05" customHeight="1" thickBot="1" x14ac:dyDescent="0.35">
      <c r="B24" s="7" t="s">
        <v>60</v>
      </c>
      <c r="C24" s="8" t="s">
        <v>60</v>
      </c>
      <c r="D24" s="9"/>
      <c r="E24" s="8"/>
      <c r="F24" s="10" t="s">
        <v>114</v>
      </c>
      <c r="G24" s="11">
        <f>SUM(G25)</f>
        <v>44182</v>
      </c>
      <c r="H24" s="12"/>
      <c r="I24" s="11"/>
      <c r="J24" s="12"/>
      <c r="K24" s="11"/>
      <c r="L24" s="12"/>
      <c r="M24" s="11">
        <f>SUM(G24:L24)</f>
        <v>44182</v>
      </c>
      <c r="O24" s="2"/>
    </row>
    <row r="25" spans="2:15" ht="13.05" customHeight="1" thickBot="1" x14ac:dyDescent="0.35">
      <c r="B25" s="13"/>
      <c r="C25" s="14"/>
      <c r="D25" s="15"/>
      <c r="E25" s="16"/>
      <c r="F25" s="17" t="s">
        <v>114</v>
      </c>
      <c r="G25" s="18">
        <v>44182</v>
      </c>
      <c r="H25" s="19"/>
      <c r="I25" s="20"/>
      <c r="J25" s="19"/>
      <c r="K25" s="20"/>
      <c r="L25" s="19"/>
      <c r="M25" s="21">
        <f>SUM(G25)</f>
        <v>44182</v>
      </c>
      <c r="O25" s="2"/>
    </row>
    <row r="26" spans="2:15" ht="13.05" customHeight="1" thickBot="1" x14ac:dyDescent="0.35">
      <c r="B26" s="7" t="s">
        <v>103</v>
      </c>
      <c r="C26" s="8" t="s">
        <v>60</v>
      </c>
      <c r="D26" s="9"/>
      <c r="E26" s="8"/>
      <c r="F26" s="22" t="s">
        <v>115</v>
      </c>
      <c r="G26" s="11">
        <f>SUM(G27:G27)</f>
        <v>134301</v>
      </c>
      <c r="H26" s="12"/>
      <c r="I26" s="11"/>
      <c r="J26" s="12"/>
      <c r="K26" s="11"/>
      <c r="L26" s="12"/>
      <c r="M26" s="11">
        <f>SUM(G26:L26)</f>
        <v>134301</v>
      </c>
      <c r="O26" s="2"/>
    </row>
    <row r="27" spans="2:15" ht="13.05" customHeight="1" thickBot="1" x14ac:dyDescent="0.35">
      <c r="B27" s="13"/>
      <c r="C27" s="14"/>
      <c r="D27" s="15" t="s">
        <v>18</v>
      </c>
      <c r="E27" s="16"/>
      <c r="F27" s="23" t="s">
        <v>116</v>
      </c>
      <c r="G27" s="18">
        <v>134301</v>
      </c>
      <c r="H27" s="19"/>
      <c r="I27" s="20"/>
      <c r="J27" s="19"/>
      <c r="K27" s="20"/>
      <c r="L27" s="19"/>
      <c r="M27" s="18">
        <f>SUM(G27)</f>
        <v>134301</v>
      </c>
      <c r="O27" s="2"/>
    </row>
    <row r="28" spans="2:15" ht="13.05" customHeight="1" thickBot="1" x14ac:dyDescent="0.35">
      <c r="B28" s="125" t="s">
        <v>104</v>
      </c>
      <c r="C28" s="126"/>
      <c r="D28" s="126"/>
      <c r="E28" s="126"/>
      <c r="F28" s="136"/>
      <c r="G28" s="24">
        <f>SUM(G24+G26)</f>
        <v>178483</v>
      </c>
      <c r="H28" s="24"/>
      <c r="I28" s="24"/>
      <c r="J28" s="24"/>
      <c r="K28" s="24"/>
      <c r="L28" s="24"/>
      <c r="M28" s="24">
        <f>SUM(G28)</f>
        <v>178483</v>
      </c>
      <c r="N28" s="3"/>
      <c r="O28" s="2"/>
    </row>
    <row r="29" spans="2:15" ht="5.4" customHeight="1" x14ac:dyDescent="0.3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O29" s="2"/>
    </row>
    <row r="30" spans="2:15" ht="13.05" customHeight="1" x14ac:dyDescent="0.3">
      <c r="B30" s="25"/>
      <c r="C30" s="25"/>
      <c r="D30" s="25"/>
      <c r="E30" s="25"/>
      <c r="F30" s="115" t="s">
        <v>23</v>
      </c>
      <c r="G30" s="115"/>
      <c r="H30" s="115"/>
      <c r="I30" s="115"/>
      <c r="J30" s="115"/>
      <c r="K30" s="25"/>
      <c r="L30" s="25"/>
      <c r="M30" s="25"/>
    </row>
    <row r="31" spans="2:15" ht="13.05" customHeight="1" thickBot="1" x14ac:dyDescent="0.35">
      <c r="B31" s="26" t="s">
        <v>97</v>
      </c>
      <c r="C31" s="27"/>
      <c r="D31" s="27"/>
      <c r="E31" s="27"/>
      <c r="F31" s="28"/>
      <c r="G31" s="29"/>
      <c r="H31" s="29"/>
      <c r="I31" s="29"/>
      <c r="J31" s="29"/>
      <c r="K31" s="25"/>
      <c r="L31" s="25"/>
      <c r="M31" s="25"/>
    </row>
    <row r="32" spans="2:15" ht="15" thickBot="1" x14ac:dyDescent="0.35">
      <c r="B32" s="116" t="s">
        <v>9</v>
      </c>
      <c r="C32" s="118" t="s">
        <v>0</v>
      </c>
      <c r="D32" s="129" t="s">
        <v>1</v>
      </c>
      <c r="E32" s="118" t="s">
        <v>16</v>
      </c>
      <c r="F32" s="131" t="s">
        <v>2</v>
      </c>
      <c r="G32" s="122" t="s">
        <v>3</v>
      </c>
      <c r="H32" s="123"/>
      <c r="I32" s="123"/>
      <c r="J32" s="123"/>
      <c r="K32" s="123"/>
      <c r="L32" s="123"/>
      <c r="M32" s="124"/>
    </row>
    <row r="33" spans="2:13" ht="65.400000000000006" customHeight="1" thickBot="1" x14ac:dyDescent="0.35">
      <c r="B33" s="127"/>
      <c r="C33" s="128"/>
      <c r="D33" s="130"/>
      <c r="E33" s="128"/>
      <c r="F33" s="132"/>
      <c r="G33" s="32" t="s">
        <v>4</v>
      </c>
      <c r="H33" s="33" t="s">
        <v>5</v>
      </c>
      <c r="I33" s="32" t="s">
        <v>6</v>
      </c>
      <c r="J33" s="33" t="s">
        <v>7</v>
      </c>
      <c r="K33" s="32" t="s">
        <v>10</v>
      </c>
      <c r="L33" s="33" t="s">
        <v>11</v>
      </c>
      <c r="M33" s="32" t="s">
        <v>13</v>
      </c>
    </row>
    <row r="34" spans="2:13" ht="13.05" customHeight="1" thickBot="1" x14ac:dyDescent="0.35">
      <c r="B34" s="34">
        <v>31</v>
      </c>
      <c r="C34" s="8" t="s">
        <v>12</v>
      </c>
      <c r="D34" s="35"/>
      <c r="E34" s="36"/>
      <c r="F34" s="37" t="s">
        <v>19</v>
      </c>
      <c r="G34" s="11"/>
      <c r="H34" s="12">
        <f>SUM(H35)</f>
        <v>769556</v>
      </c>
      <c r="I34" s="11"/>
      <c r="J34" s="12"/>
      <c r="K34" s="11"/>
      <c r="L34" s="12"/>
      <c r="M34" s="11">
        <f>SUM(G34:L34)</f>
        <v>769556</v>
      </c>
    </row>
    <row r="35" spans="2:13" ht="13.05" customHeight="1" thickBot="1" x14ac:dyDescent="0.35">
      <c r="B35" s="38"/>
      <c r="C35" s="39"/>
      <c r="D35" s="40" t="s">
        <v>56</v>
      </c>
      <c r="E35" s="41" t="s">
        <v>27</v>
      </c>
      <c r="F35" s="42" t="s">
        <v>57</v>
      </c>
      <c r="G35" s="43"/>
      <c r="H35" s="44">
        <v>769556</v>
      </c>
      <c r="I35" s="45"/>
      <c r="J35" s="46"/>
      <c r="K35" s="45"/>
      <c r="L35" s="46"/>
      <c r="M35" s="47">
        <f>SUM(H35:L35)</f>
        <v>769556</v>
      </c>
    </row>
    <row r="36" spans="2:13" ht="13.05" customHeight="1" thickBot="1" x14ac:dyDescent="0.35">
      <c r="B36" s="34">
        <v>31</v>
      </c>
      <c r="C36" s="8" t="s">
        <v>12</v>
      </c>
      <c r="D36" s="35" t="s">
        <v>8</v>
      </c>
      <c r="E36" s="36"/>
      <c r="F36" s="37" t="s">
        <v>55</v>
      </c>
      <c r="G36" s="11"/>
      <c r="H36" s="12">
        <f>SUM(H37:H54)</f>
        <v>1127275</v>
      </c>
      <c r="I36" s="11"/>
      <c r="J36" s="12"/>
      <c r="K36" s="11"/>
      <c r="L36" s="12"/>
      <c r="M36" s="11">
        <f>SUM(G36:L36)</f>
        <v>1127275</v>
      </c>
    </row>
    <row r="37" spans="2:13" ht="13.05" customHeight="1" thickBot="1" x14ac:dyDescent="0.35">
      <c r="B37" s="48"/>
      <c r="C37" s="14"/>
      <c r="D37" s="40"/>
      <c r="E37" s="41" t="s">
        <v>18</v>
      </c>
      <c r="F37" s="49" t="s">
        <v>24</v>
      </c>
      <c r="G37" s="20"/>
      <c r="H37" s="54">
        <v>3140</v>
      </c>
      <c r="I37" s="20"/>
      <c r="J37" s="19"/>
      <c r="K37" s="20"/>
      <c r="L37" s="19"/>
      <c r="M37" s="18">
        <f t="shared" ref="M37:M55" si="0">SUM(H37)</f>
        <v>3140</v>
      </c>
    </row>
    <row r="38" spans="2:13" ht="13.05" customHeight="1" thickBot="1" x14ac:dyDescent="0.35">
      <c r="B38" s="48"/>
      <c r="C38" s="14"/>
      <c r="D38" s="40"/>
      <c r="E38" s="41" t="s">
        <v>20</v>
      </c>
      <c r="F38" s="49" t="s">
        <v>25</v>
      </c>
      <c r="G38" s="20"/>
      <c r="H38" s="55">
        <v>210</v>
      </c>
      <c r="I38" s="20"/>
      <c r="J38" s="19"/>
      <c r="K38" s="20"/>
      <c r="L38" s="19"/>
      <c r="M38" s="18">
        <f t="shared" si="0"/>
        <v>210</v>
      </c>
    </row>
    <row r="39" spans="2:13" ht="13.05" customHeight="1" thickBot="1" x14ac:dyDescent="0.35">
      <c r="B39" s="48"/>
      <c r="C39" s="14"/>
      <c r="D39" s="40"/>
      <c r="E39" s="41" t="s">
        <v>27</v>
      </c>
      <c r="F39" s="50" t="s">
        <v>26</v>
      </c>
      <c r="G39" s="20"/>
      <c r="H39" s="54">
        <v>817</v>
      </c>
      <c r="I39" s="20"/>
      <c r="J39" s="19"/>
      <c r="K39" s="20"/>
      <c r="L39" s="19"/>
      <c r="M39" s="18">
        <f t="shared" si="0"/>
        <v>817</v>
      </c>
    </row>
    <row r="40" spans="2:13" ht="13.05" customHeight="1" thickBot="1" x14ac:dyDescent="0.35">
      <c r="B40" s="48"/>
      <c r="C40" s="14"/>
      <c r="D40" s="40"/>
      <c r="E40" s="41" t="s">
        <v>21</v>
      </c>
      <c r="F40" s="49" t="s">
        <v>28</v>
      </c>
      <c r="G40" s="20"/>
      <c r="H40" s="55">
        <v>654</v>
      </c>
      <c r="I40" s="20"/>
      <c r="J40" s="19"/>
      <c r="K40" s="20"/>
      <c r="L40" s="19"/>
      <c r="M40" s="18">
        <f t="shared" si="0"/>
        <v>654</v>
      </c>
    </row>
    <row r="41" spans="2:13" ht="13.05" customHeight="1" thickBot="1" x14ac:dyDescent="0.35">
      <c r="B41" s="48"/>
      <c r="C41" s="14"/>
      <c r="D41" s="40"/>
      <c r="E41" s="41" t="s">
        <v>30</v>
      </c>
      <c r="F41" s="49" t="s">
        <v>29</v>
      </c>
      <c r="G41" s="20"/>
      <c r="H41" s="54">
        <v>3657</v>
      </c>
      <c r="I41" s="20"/>
      <c r="J41" s="19"/>
      <c r="K41" s="20"/>
      <c r="L41" s="19"/>
      <c r="M41" s="18">
        <f t="shared" si="0"/>
        <v>3657</v>
      </c>
    </row>
    <row r="42" spans="2:13" ht="13.05" customHeight="1" thickBot="1" x14ac:dyDescent="0.35">
      <c r="B42" s="48"/>
      <c r="C42" s="14"/>
      <c r="D42" s="40"/>
      <c r="E42" s="41" t="s">
        <v>32</v>
      </c>
      <c r="F42" s="50" t="s">
        <v>31</v>
      </c>
      <c r="G42" s="20"/>
      <c r="H42" s="54">
        <v>40784</v>
      </c>
      <c r="I42" s="20"/>
      <c r="J42" s="19"/>
      <c r="K42" s="20"/>
      <c r="L42" s="19"/>
      <c r="M42" s="18">
        <f t="shared" si="0"/>
        <v>40784</v>
      </c>
    </row>
    <row r="43" spans="2:13" ht="13.05" customHeight="1" thickBot="1" x14ac:dyDescent="0.35">
      <c r="B43" s="48"/>
      <c r="C43" s="14"/>
      <c r="D43" s="40"/>
      <c r="E43" s="41" t="s">
        <v>34</v>
      </c>
      <c r="F43" s="49" t="s">
        <v>33</v>
      </c>
      <c r="G43" s="20"/>
      <c r="H43" s="54">
        <v>1645</v>
      </c>
      <c r="I43" s="20"/>
      <c r="J43" s="19"/>
      <c r="K43" s="20"/>
      <c r="L43" s="19"/>
      <c r="M43" s="18">
        <f t="shared" si="0"/>
        <v>1645</v>
      </c>
    </row>
    <row r="44" spans="2:13" ht="13.05" customHeight="1" thickBot="1" x14ac:dyDescent="0.35">
      <c r="B44" s="48"/>
      <c r="C44" s="14"/>
      <c r="D44" s="40"/>
      <c r="E44" s="41" t="s">
        <v>36</v>
      </c>
      <c r="F44" s="50" t="s">
        <v>35</v>
      </c>
      <c r="G44" s="20"/>
      <c r="H44" s="54">
        <v>695</v>
      </c>
      <c r="I44" s="20"/>
      <c r="J44" s="19"/>
      <c r="K44" s="20"/>
      <c r="L44" s="19"/>
      <c r="M44" s="18">
        <f t="shared" si="0"/>
        <v>695</v>
      </c>
    </row>
    <row r="45" spans="2:13" ht="13.05" customHeight="1" thickBot="1" x14ac:dyDescent="0.35">
      <c r="B45" s="48"/>
      <c r="C45" s="14"/>
      <c r="D45" s="40"/>
      <c r="E45" s="41" t="s">
        <v>50</v>
      </c>
      <c r="F45" s="49" t="s">
        <v>45</v>
      </c>
      <c r="G45" s="20"/>
      <c r="H45" s="54">
        <v>40000</v>
      </c>
      <c r="I45" s="20"/>
      <c r="J45" s="19"/>
      <c r="K45" s="20"/>
      <c r="L45" s="19"/>
      <c r="M45" s="18">
        <f t="shared" si="0"/>
        <v>40000</v>
      </c>
    </row>
    <row r="46" spans="2:13" ht="13.05" customHeight="1" thickBot="1" x14ac:dyDescent="0.35">
      <c r="B46" s="48"/>
      <c r="C46" s="14"/>
      <c r="D46" s="40"/>
      <c r="E46" s="41" t="s">
        <v>51</v>
      </c>
      <c r="F46" s="56" t="s">
        <v>46</v>
      </c>
      <c r="G46" s="20"/>
      <c r="H46" s="54">
        <v>43000</v>
      </c>
      <c r="I46" s="20"/>
      <c r="J46" s="19"/>
      <c r="K46" s="20"/>
      <c r="L46" s="19"/>
      <c r="M46" s="18">
        <f t="shared" si="0"/>
        <v>43000</v>
      </c>
    </row>
    <row r="47" spans="2:13" ht="13.05" customHeight="1" thickBot="1" x14ac:dyDescent="0.35">
      <c r="B47" s="48"/>
      <c r="C47" s="14"/>
      <c r="D47" s="40"/>
      <c r="E47" s="41" t="s">
        <v>38</v>
      </c>
      <c r="F47" s="49" t="s">
        <v>37</v>
      </c>
      <c r="G47" s="20"/>
      <c r="H47" s="54">
        <v>4980</v>
      </c>
      <c r="I47" s="20"/>
      <c r="J47" s="19"/>
      <c r="K47" s="20"/>
      <c r="L47" s="19"/>
      <c r="M47" s="18">
        <f t="shared" si="0"/>
        <v>4980</v>
      </c>
    </row>
    <row r="48" spans="2:13" ht="13.05" customHeight="1" thickBot="1" x14ac:dyDescent="0.35">
      <c r="B48" s="48"/>
      <c r="C48" s="14"/>
      <c r="D48" s="40"/>
      <c r="E48" s="41" t="s">
        <v>40</v>
      </c>
      <c r="F48" s="50" t="s">
        <v>39</v>
      </c>
      <c r="G48" s="20"/>
      <c r="H48" s="54">
        <v>7375</v>
      </c>
      <c r="I48" s="20"/>
      <c r="J48" s="19"/>
      <c r="K48" s="20"/>
      <c r="L48" s="19"/>
      <c r="M48" s="18">
        <f t="shared" si="0"/>
        <v>7375</v>
      </c>
    </row>
    <row r="49" spans="2:14" ht="13.05" customHeight="1" thickBot="1" x14ac:dyDescent="0.35">
      <c r="B49" s="48"/>
      <c r="C49" s="14"/>
      <c r="D49" s="40"/>
      <c r="E49" s="41" t="s">
        <v>42</v>
      </c>
      <c r="F49" s="49" t="s">
        <v>41</v>
      </c>
      <c r="G49" s="20"/>
      <c r="H49" s="55">
        <v>50444</v>
      </c>
      <c r="I49" s="20"/>
      <c r="J49" s="19"/>
      <c r="K49" s="20"/>
      <c r="L49" s="19"/>
      <c r="M49" s="18">
        <f t="shared" si="0"/>
        <v>50444</v>
      </c>
    </row>
    <row r="50" spans="2:14" ht="13.05" customHeight="1" thickBot="1" x14ac:dyDescent="0.35">
      <c r="B50" s="48"/>
      <c r="C50" s="14"/>
      <c r="D50" s="40"/>
      <c r="E50" s="41" t="s">
        <v>15</v>
      </c>
      <c r="F50" s="42" t="s">
        <v>17</v>
      </c>
      <c r="G50" s="20"/>
      <c r="H50" s="54">
        <v>847491</v>
      </c>
      <c r="I50" s="20"/>
      <c r="J50" s="19"/>
      <c r="K50" s="20"/>
      <c r="L50" s="19"/>
      <c r="M50" s="18">
        <f t="shared" si="0"/>
        <v>847491</v>
      </c>
    </row>
    <row r="51" spans="2:14" ht="13.05" customHeight="1" thickBot="1" x14ac:dyDescent="0.35">
      <c r="B51" s="48"/>
      <c r="C51" s="14"/>
      <c r="D51" s="40"/>
      <c r="E51" s="41" t="s">
        <v>52</v>
      </c>
      <c r="F51" s="49" t="s">
        <v>47</v>
      </c>
      <c r="G51" s="20"/>
      <c r="H51" s="57">
        <v>9640</v>
      </c>
      <c r="I51" s="20"/>
      <c r="J51" s="19"/>
      <c r="K51" s="20"/>
      <c r="L51" s="19"/>
      <c r="M51" s="18">
        <f t="shared" si="0"/>
        <v>9640</v>
      </c>
    </row>
    <row r="52" spans="2:14" ht="13.05" customHeight="1" thickBot="1" x14ac:dyDescent="0.35">
      <c r="B52" s="48"/>
      <c r="C52" s="14"/>
      <c r="D52" s="40"/>
      <c r="E52" s="41" t="s">
        <v>53</v>
      </c>
      <c r="F52" s="17" t="s">
        <v>48</v>
      </c>
      <c r="G52" s="20"/>
      <c r="H52" s="54">
        <v>45000</v>
      </c>
      <c r="I52" s="20"/>
      <c r="J52" s="19"/>
      <c r="K52" s="20"/>
      <c r="L52" s="19"/>
      <c r="M52" s="18">
        <f t="shared" si="0"/>
        <v>45000</v>
      </c>
    </row>
    <row r="53" spans="2:14" ht="13.05" customHeight="1" thickBot="1" x14ac:dyDescent="0.35">
      <c r="B53" s="48"/>
      <c r="C53" s="14"/>
      <c r="D53" s="40"/>
      <c r="E53" s="41" t="s">
        <v>44</v>
      </c>
      <c r="F53" s="49" t="s">
        <v>43</v>
      </c>
      <c r="G53" s="20"/>
      <c r="H53" s="54">
        <v>4320</v>
      </c>
      <c r="I53" s="20"/>
      <c r="J53" s="19"/>
      <c r="K53" s="20"/>
      <c r="L53" s="19"/>
      <c r="M53" s="18">
        <f t="shared" si="0"/>
        <v>4320</v>
      </c>
      <c r="N53" s="2"/>
    </row>
    <row r="54" spans="2:14" ht="13.05" customHeight="1" thickBot="1" x14ac:dyDescent="0.35">
      <c r="B54" s="48"/>
      <c r="C54" s="14"/>
      <c r="D54" s="40"/>
      <c r="E54" s="41" t="s">
        <v>54</v>
      </c>
      <c r="F54" s="56" t="s">
        <v>49</v>
      </c>
      <c r="G54" s="20"/>
      <c r="H54" s="54">
        <v>23423</v>
      </c>
      <c r="I54" s="20"/>
      <c r="J54" s="19"/>
      <c r="K54" s="20"/>
      <c r="L54" s="19"/>
      <c r="M54" s="18">
        <f t="shared" si="0"/>
        <v>23423</v>
      </c>
    </row>
    <row r="55" spans="2:14" ht="13.05" customHeight="1" thickBot="1" x14ac:dyDescent="0.35">
      <c r="B55" s="125" t="s">
        <v>14</v>
      </c>
      <c r="C55" s="126"/>
      <c r="D55" s="126"/>
      <c r="E55" s="126"/>
      <c r="F55" s="126"/>
      <c r="G55" s="24"/>
      <c r="H55" s="24">
        <f>SUM(H36+H34)</f>
        <v>1896831</v>
      </c>
      <c r="I55" s="24"/>
      <c r="J55" s="24"/>
      <c r="K55" s="24"/>
      <c r="L55" s="24"/>
      <c r="M55" s="24">
        <f t="shared" si="0"/>
        <v>1896831</v>
      </c>
      <c r="N55" s="3"/>
    </row>
    <row r="56" spans="2:14" x14ac:dyDescent="0.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2:14" x14ac:dyDescent="0.3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2:14" ht="16.95" customHeight="1" thickBot="1" x14ac:dyDescent="0.35">
      <c r="B58" s="25"/>
      <c r="C58" s="25"/>
      <c r="D58" s="25"/>
      <c r="E58" s="25"/>
      <c r="F58" s="115" t="s">
        <v>63</v>
      </c>
      <c r="G58" s="115"/>
      <c r="H58" s="115"/>
      <c r="I58" s="115"/>
      <c r="J58" s="115"/>
      <c r="K58" s="25"/>
      <c r="L58" s="25"/>
      <c r="M58" s="25"/>
    </row>
    <row r="59" spans="2:14" ht="15" thickBot="1" x14ac:dyDescent="0.35">
      <c r="B59" s="116" t="s">
        <v>9</v>
      </c>
      <c r="C59" s="118" t="s">
        <v>0</v>
      </c>
      <c r="D59" s="118" t="s">
        <v>1</v>
      </c>
      <c r="E59" s="118" t="s">
        <v>16</v>
      </c>
      <c r="F59" s="120" t="s">
        <v>2</v>
      </c>
      <c r="G59" s="122" t="s">
        <v>3</v>
      </c>
      <c r="H59" s="123"/>
      <c r="I59" s="123"/>
      <c r="J59" s="123"/>
      <c r="K59" s="123"/>
      <c r="L59" s="123"/>
      <c r="M59" s="124"/>
    </row>
    <row r="60" spans="2:14" ht="18" customHeight="1" thickBot="1" x14ac:dyDescent="0.35">
      <c r="B60" s="117"/>
      <c r="C60" s="119"/>
      <c r="D60" s="119"/>
      <c r="E60" s="119"/>
      <c r="F60" s="121"/>
      <c r="G60" s="5" t="s">
        <v>4</v>
      </c>
      <c r="H60" s="6" t="s">
        <v>5</v>
      </c>
      <c r="I60" s="5" t="s">
        <v>6</v>
      </c>
      <c r="J60" s="6" t="s">
        <v>7</v>
      </c>
      <c r="K60" s="5" t="s">
        <v>10</v>
      </c>
      <c r="L60" s="6" t="s">
        <v>11</v>
      </c>
      <c r="M60" s="5" t="s">
        <v>13</v>
      </c>
    </row>
    <row r="61" spans="2:14" ht="13.05" customHeight="1" thickBot="1" x14ac:dyDescent="0.35">
      <c r="B61" s="34">
        <v>21</v>
      </c>
      <c r="C61" s="8" t="s">
        <v>60</v>
      </c>
      <c r="D61" s="64"/>
      <c r="E61" s="61"/>
      <c r="F61" s="65" t="s">
        <v>117</v>
      </c>
      <c r="G61" s="11">
        <f>SUM(G62)</f>
        <v>18000</v>
      </c>
      <c r="H61" s="12"/>
      <c r="I61" s="11"/>
      <c r="J61" s="12"/>
      <c r="K61" s="11"/>
      <c r="L61" s="12"/>
      <c r="M61" s="11">
        <f t="shared" ref="M61" si="1">SUM(G61:L61)</f>
        <v>18000</v>
      </c>
    </row>
    <row r="62" spans="2:14" ht="13.05" customHeight="1" thickBot="1" x14ac:dyDescent="0.35">
      <c r="B62" s="38"/>
      <c r="C62" s="39"/>
      <c r="D62" s="40" t="s">
        <v>56</v>
      </c>
      <c r="E62" s="39"/>
      <c r="F62" s="49" t="s">
        <v>118</v>
      </c>
      <c r="G62" s="47">
        <f>SUM(G63:G64)</f>
        <v>18000</v>
      </c>
      <c r="H62" s="66"/>
      <c r="I62" s="43"/>
      <c r="J62" s="66"/>
      <c r="K62" s="43"/>
      <c r="L62" s="66"/>
      <c r="M62" s="47">
        <f>SUM(G62)</f>
        <v>18000</v>
      </c>
    </row>
    <row r="63" spans="2:14" ht="13.05" customHeight="1" thickBot="1" x14ac:dyDescent="0.35">
      <c r="B63" s="38"/>
      <c r="C63" s="39"/>
      <c r="D63" s="40"/>
      <c r="E63" s="41" t="s">
        <v>18</v>
      </c>
      <c r="F63" s="67" t="s">
        <v>119</v>
      </c>
      <c r="G63" s="47">
        <v>17400</v>
      </c>
      <c r="H63" s="66"/>
      <c r="I63" s="43"/>
      <c r="J63" s="66"/>
      <c r="K63" s="43"/>
      <c r="L63" s="66"/>
      <c r="M63" s="47">
        <f>SUM(G63)</f>
        <v>17400</v>
      </c>
    </row>
    <row r="64" spans="2:14" ht="13.05" customHeight="1" thickBot="1" x14ac:dyDescent="0.35">
      <c r="B64" s="68"/>
      <c r="C64" s="69"/>
      <c r="D64" s="70"/>
      <c r="E64" s="71" t="s">
        <v>61</v>
      </c>
      <c r="F64" s="72" t="s">
        <v>120</v>
      </c>
      <c r="G64" s="73">
        <v>600</v>
      </c>
      <c r="H64" s="74"/>
      <c r="I64" s="75"/>
      <c r="J64" s="74"/>
      <c r="K64" s="75"/>
      <c r="L64" s="74"/>
      <c r="M64" s="73">
        <f>SUM(G64)</f>
        <v>600</v>
      </c>
    </row>
    <row r="65" spans="2:15" ht="13.05" customHeight="1" thickBot="1" x14ac:dyDescent="0.35">
      <c r="B65" s="34">
        <v>22</v>
      </c>
      <c r="C65" s="8"/>
      <c r="D65" s="64"/>
      <c r="E65" s="61"/>
      <c r="F65" s="65" t="s">
        <v>64</v>
      </c>
      <c r="G65" s="11">
        <f>SUM(G66+G69+G71+G73+G76+G78+G81)</f>
        <v>90370</v>
      </c>
      <c r="H65" s="12"/>
      <c r="I65" s="11"/>
      <c r="J65" s="12"/>
      <c r="K65" s="11"/>
      <c r="L65" s="12"/>
      <c r="M65" s="11">
        <f t="shared" ref="M65" si="2">SUM(G65:L65)</f>
        <v>90370</v>
      </c>
    </row>
    <row r="66" spans="2:15" ht="13.05" customHeight="1" thickBot="1" x14ac:dyDescent="0.35">
      <c r="B66" s="34">
        <v>22</v>
      </c>
      <c r="C66" s="8" t="s">
        <v>12</v>
      </c>
      <c r="D66" s="64"/>
      <c r="E66" s="61"/>
      <c r="F66" s="65" t="s">
        <v>65</v>
      </c>
      <c r="G66" s="11">
        <f>SUM(G67:G68)</f>
        <v>15000</v>
      </c>
      <c r="H66" s="12"/>
      <c r="I66" s="11"/>
      <c r="J66" s="12"/>
      <c r="K66" s="11"/>
      <c r="L66" s="12"/>
      <c r="M66" s="11">
        <f t="shared" ref="M66" si="3">SUM(G66:L66)</f>
        <v>15000</v>
      </c>
    </row>
    <row r="67" spans="2:15" ht="13.05" customHeight="1" thickBot="1" x14ac:dyDescent="0.35">
      <c r="B67" s="48"/>
      <c r="C67" s="14"/>
      <c r="D67" s="76"/>
      <c r="E67" s="39"/>
      <c r="F67" s="77" t="s">
        <v>66</v>
      </c>
      <c r="G67" s="18">
        <v>10000</v>
      </c>
      <c r="H67" s="19"/>
      <c r="I67" s="20"/>
      <c r="J67" s="19"/>
      <c r="K67" s="20"/>
      <c r="L67" s="19"/>
      <c r="M67" s="18">
        <f>SUM(G67:L67)</f>
        <v>10000</v>
      </c>
      <c r="N67" s="2"/>
      <c r="O67" s="4"/>
    </row>
    <row r="68" spans="2:15" ht="13.05" customHeight="1" thickBot="1" x14ac:dyDescent="0.35">
      <c r="B68" s="48"/>
      <c r="C68" s="14"/>
      <c r="D68" s="76"/>
      <c r="E68" s="39"/>
      <c r="F68" s="77" t="s">
        <v>67</v>
      </c>
      <c r="G68" s="18">
        <v>5000</v>
      </c>
      <c r="H68" s="19"/>
      <c r="I68" s="20"/>
      <c r="J68" s="19"/>
      <c r="K68" s="20"/>
      <c r="L68" s="19"/>
      <c r="M68" s="18">
        <f>SUM(G68)</f>
        <v>5000</v>
      </c>
      <c r="N68" s="2"/>
      <c r="O68" s="4"/>
    </row>
    <row r="69" spans="2:15" ht="13.05" customHeight="1" thickBot="1" x14ac:dyDescent="0.35">
      <c r="B69" s="34">
        <v>22</v>
      </c>
      <c r="C69" s="8" t="s">
        <v>60</v>
      </c>
      <c r="D69" s="64"/>
      <c r="E69" s="61"/>
      <c r="F69" s="65" t="s">
        <v>68</v>
      </c>
      <c r="G69" s="11">
        <f>SUM(G70)</f>
        <v>12000</v>
      </c>
      <c r="H69" s="12"/>
      <c r="I69" s="11"/>
      <c r="J69" s="12"/>
      <c r="K69" s="11"/>
      <c r="L69" s="12"/>
      <c r="M69" s="11">
        <f t="shared" ref="M69:M71" si="4">SUM(G69:L69)</f>
        <v>12000</v>
      </c>
      <c r="N69" s="2"/>
      <c r="O69" s="4"/>
    </row>
    <row r="70" spans="2:15" ht="13.05" customHeight="1" thickBot="1" x14ac:dyDescent="0.35">
      <c r="B70" s="38"/>
      <c r="C70" s="78"/>
      <c r="D70" s="40" t="s">
        <v>61</v>
      </c>
      <c r="E70" s="41"/>
      <c r="F70" s="79" t="s">
        <v>69</v>
      </c>
      <c r="G70" s="18">
        <v>12000</v>
      </c>
      <c r="H70" s="19"/>
      <c r="I70" s="18"/>
      <c r="J70" s="63"/>
      <c r="K70" s="20"/>
      <c r="L70" s="19"/>
      <c r="M70" s="18">
        <f t="shared" si="4"/>
        <v>12000</v>
      </c>
      <c r="N70" s="2"/>
      <c r="O70" s="4"/>
    </row>
    <row r="71" spans="2:15" ht="13.05" customHeight="1" thickBot="1" x14ac:dyDescent="0.35">
      <c r="B71" s="34">
        <v>22</v>
      </c>
      <c r="C71" s="8" t="s">
        <v>70</v>
      </c>
      <c r="D71" s="64"/>
      <c r="E71" s="61"/>
      <c r="F71" s="65" t="s">
        <v>71</v>
      </c>
      <c r="G71" s="11">
        <f>SUM(G72)</f>
        <v>10000</v>
      </c>
      <c r="H71" s="12"/>
      <c r="I71" s="11"/>
      <c r="J71" s="12"/>
      <c r="K71" s="11"/>
      <c r="L71" s="12"/>
      <c r="M71" s="11">
        <f t="shared" si="4"/>
        <v>10000</v>
      </c>
      <c r="N71" s="2"/>
      <c r="O71" s="4"/>
    </row>
    <row r="72" spans="2:15" ht="13.05" customHeight="1" thickBot="1" x14ac:dyDescent="0.35">
      <c r="B72" s="38"/>
      <c r="C72" s="78"/>
      <c r="D72" s="40" t="s">
        <v>21</v>
      </c>
      <c r="E72" s="41"/>
      <c r="F72" s="49" t="s">
        <v>72</v>
      </c>
      <c r="G72" s="18">
        <v>10000</v>
      </c>
      <c r="H72" s="19"/>
      <c r="I72" s="18"/>
      <c r="J72" s="63"/>
      <c r="K72" s="20"/>
      <c r="L72" s="19"/>
      <c r="M72" s="18">
        <f>SUM(G72)</f>
        <v>10000</v>
      </c>
      <c r="N72" s="2"/>
      <c r="O72" s="4"/>
    </row>
    <row r="73" spans="2:15" ht="13.05" customHeight="1" thickBot="1" x14ac:dyDescent="0.35">
      <c r="B73" s="34">
        <v>22</v>
      </c>
      <c r="C73" s="8" t="s">
        <v>73</v>
      </c>
      <c r="D73" s="64"/>
      <c r="E73" s="61"/>
      <c r="F73" s="65" t="s">
        <v>74</v>
      </c>
      <c r="G73" s="11">
        <f>SUM(G74:G75)</f>
        <v>23370</v>
      </c>
      <c r="H73" s="12"/>
      <c r="I73" s="11"/>
      <c r="J73" s="12"/>
      <c r="K73" s="11"/>
      <c r="L73" s="12"/>
      <c r="M73" s="11">
        <f t="shared" ref="M73" si="5">SUM(G73:L73)</f>
        <v>23370</v>
      </c>
      <c r="N73" s="2"/>
      <c r="O73" s="4"/>
    </row>
    <row r="74" spans="2:15" ht="13.05" customHeight="1" thickBot="1" x14ac:dyDescent="0.35">
      <c r="B74" s="38"/>
      <c r="C74" s="78"/>
      <c r="D74" s="40" t="s">
        <v>18</v>
      </c>
      <c r="E74" s="41"/>
      <c r="F74" s="17" t="s">
        <v>75</v>
      </c>
      <c r="G74" s="20">
        <v>10370</v>
      </c>
      <c r="H74" s="19"/>
      <c r="I74" s="18"/>
      <c r="J74" s="63"/>
      <c r="K74" s="20"/>
      <c r="L74" s="19"/>
      <c r="M74" s="18">
        <f>SUM(G74)</f>
        <v>10370</v>
      </c>
      <c r="N74" s="2"/>
      <c r="O74" s="4"/>
    </row>
    <row r="75" spans="2:15" ht="13.05" customHeight="1" thickBot="1" x14ac:dyDescent="0.35">
      <c r="B75" s="38"/>
      <c r="C75" s="78"/>
      <c r="D75" s="40"/>
      <c r="E75" s="41"/>
      <c r="F75" s="49" t="s">
        <v>76</v>
      </c>
      <c r="G75" s="18">
        <v>13000</v>
      </c>
      <c r="H75" s="19"/>
      <c r="I75" s="18"/>
      <c r="J75" s="63"/>
      <c r="K75" s="20"/>
      <c r="L75" s="19"/>
      <c r="M75" s="18">
        <f>SUM(G75)</f>
        <v>13000</v>
      </c>
      <c r="N75" s="2"/>
      <c r="O75" s="4"/>
    </row>
    <row r="76" spans="2:15" ht="13.05" customHeight="1" thickBot="1" x14ac:dyDescent="0.35">
      <c r="B76" s="34">
        <v>22</v>
      </c>
      <c r="C76" s="8" t="s">
        <v>77</v>
      </c>
      <c r="D76" s="64"/>
      <c r="E76" s="61"/>
      <c r="F76" s="65" t="s">
        <v>78</v>
      </c>
      <c r="G76" s="11">
        <f>SUM(G77)</f>
        <v>5000</v>
      </c>
      <c r="H76" s="12"/>
      <c r="I76" s="11"/>
      <c r="J76" s="12"/>
      <c r="K76" s="11"/>
      <c r="L76" s="12"/>
      <c r="M76" s="11">
        <f t="shared" ref="M76:M77" si="6">SUM(G76:L76)</f>
        <v>5000</v>
      </c>
      <c r="N76" s="2"/>
      <c r="O76" s="4"/>
    </row>
    <row r="77" spans="2:15" ht="13.05" customHeight="1" thickBot="1" x14ac:dyDescent="0.35">
      <c r="B77" s="38"/>
      <c r="C77" s="78"/>
      <c r="D77" s="40" t="s">
        <v>18</v>
      </c>
      <c r="E77" s="41"/>
      <c r="F77" s="80" t="s">
        <v>79</v>
      </c>
      <c r="G77" s="18">
        <v>5000</v>
      </c>
      <c r="H77" s="19"/>
      <c r="I77" s="18"/>
      <c r="J77" s="63"/>
      <c r="K77" s="20"/>
      <c r="L77" s="19"/>
      <c r="M77" s="18">
        <f t="shared" si="6"/>
        <v>5000</v>
      </c>
      <c r="N77" s="2"/>
      <c r="O77" s="4"/>
    </row>
    <row r="78" spans="2:15" ht="13.05" customHeight="1" thickBot="1" x14ac:dyDescent="0.35">
      <c r="B78" s="34">
        <v>22</v>
      </c>
      <c r="C78" s="8" t="s">
        <v>80</v>
      </c>
      <c r="D78" s="81"/>
      <c r="E78" s="61"/>
      <c r="F78" s="37" t="s">
        <v>81</v>
      </c>
      <c r="G78" s="11">
        <f>SUM(G79:G80)</f>
        <v>20000</v>
      </c>
      <c r="H78" s="12"/>
      <c r="I78" s="11"/>
      <c r="J78" s="12"/>
      <c r="K78" s="11"/>
      <c r="L78" s="12"/>
      <c r="M78" s="11">
        <f>SUM(G78:J78)</f>
        <v>20000</v>
      </c>
      <c r="N78" s="2"/>
      <c r="O78" s="4"/>
    </row>
    <row r="79" spans="2:15" ht="13.05" customHeight="1" thickBot="1" x14ac:dyDescent="0.35">
      <c r="B79" s="82"/>
      <c r="C79" s="83"/>
      <c r="D79" s="84" t="s">
        <v>82</v>
      </c>
      <c r="E79" s="85"/>
      <c r="F79" s="86" t="s">
        <v>83</v>
      </c>
      <c r="G79" s="87">
        <v>15000</v>
      </c>
      <c r="H79" s="88"/>
      <c r="I79" s="89"/>
      <c r="J79" s="90"/>
      <c r="K79" s="89"/>
      <c r="L79" s="88"/>
      <c r="M79" s="87">
        <f>SUM(G79:J79)</f>
        <v>15000</v>
      </c>
      <c r="N79" s="2"/>
      <c r="O79" s="4"/>
    </row>
    <row r="80" spans="2:15" ht="13.05" customHeight="1" thickBot="1" x14ac:dyDescent="0.35">
      <c r="B80" s="82"/>
      <c r="C80" s="83"/>
      <c r="D80" s="84" t="s">
        <v>8</v>
      </c>
      <c r="E80" s="85"/>
      <c r="F80" s="91" t="s">
        <v>121</v>
      </c>
      <c r="G80" s="87">
        <v>5000</v>
      </c>
      <c r="H80" s="88"/>
      <c r="I80" s="89"/>
      <c r="J80" s="90"/>
      <c r="K80" s="89"/>
      <c r="L80" s="88"/>
      <c r="M80" s="87">
        <f>SUM(G80)</f>
        <v>5000</v>
      </c>
      <c r="N80" s="2"/>
      <c r="O80" s="4"/>
    </row>
    <row r="81" spans="2:15" ht="13.05" customHeight="1" thickBot="1" x14ac:dyDescent="0.35">
      <c r="B81" s="34">
        <v>22</v>
      </c>
      <c r="C81" s="8" t="s">
        <v>62</v>
      </c>
      <c r="D81" s="81"/>
      <c r="E81" s="61"/>
      <c r="F81" s="22" t="s">
        <v>84</v>
      </c>
      <c r="G81" s="11">
        <f>SUM(G82)</f>
        <v>5000</v>
      </c>
      <c r="H81" s="12"/>
      <c r="I81" s="11"/>
      <c r="J81" s="12"/>
      <c r="K81" s="11"/>
      <c r="L81" s="12"/>
      <c r="M81" s="11">
        <f t="shared" ref="M81:M82" si="7">SUM(G81)</f>
        <v>5000</v>
      </c>
      <c r="N81" s="2"/>
      <c r="O81" s="4"/>
    </row>
    <row r="82" spans="2:15" ht="13.05" customHeight="1" thickBot="1" x14ac:dyDescent="0.35">
      <c r="B82" s="38"/>
      <c r="C82" s="78"/>
      <c r="D82" s="40" t="s">
        <v>56</v>
      </c>
      <c r="E82" s="41"/>
      <c r="F82" s="86" t="s">
        <v>85</v>
      </c>
      <c r="G82" s="18">
        <v>5000</v>
      </c>
      <c r="H82" s="19"/>
      <c r="I82" s="20"/>
      <c r="J82" s="19"/>
      <c r="K82" s="20"/>
      <c r="L82" s="19"/>
      <c r="M82" s="18">
        <f t="shared" si="7"/>
        <v>5000</v>
      </c>
      <c r="N82" s="2"/>
      <c r="O82" s="4"/>
    </row>
    <row r="83" spans="2:15" ht="13.05" customHeight="1" thickBot="1" x14ac:dyDescent="0.35">
      <c r="B83" s="34">
        <v>24</v>
      </c>
      <c r="C83" s="8" t="s">
        <v>86</v>
      </c>
      <c r="D83" s="81"/>
      <c r="E83" s="61"/>
      <c r="F83" s="22" t="s">
        <v>87</v>
      </c>
      <c r="G83" s="11"/>
      <c r="H83" s="12">
        <f>SUM(H84:H85)</f>
        <v>54442</v>
      </c>
      <c r="I83" s="11"/>
      <c r="J83" s="12">
        <f>SUM(J86)</f>
        <v>50000</v>
      </c>
      <c r="K83" s="11"/>
      <c r="L83" s="12"/>
      <c r="M83" s="11">
        <f>SUM(H83:J83)</f>
        <v>104442</v>
      </c>
      <c r="N83" s="2"/>
      <c r="O83" s="4"/>
    </row>
    <row r="84" spans="2:15" ht="13.05" customHeight="1" thickBot="1" x14ac:dyDescent="0.35">
      <c r="B84" s="92"/>
      <c r="C84" s="93"/>
      <c r="D84" s="94" t="s">
        <v>18</v>
      </c>
      <c r="E84" s="95"/>
      <c r="F84" s="91" t="s">
        <v>88</v>
      </c>
      <c r="G84" s="96"/>
      <c r="H84" s="97">
        <v>19442</v>
      </c>
      <c r="I84" s="98"/>
      <c r="J84" s="99"/>
      <c r="K84" s="98"/>
      <c r="L84" s="99"/>
      <c r="M84" s="96">
        <f>SUM(H84)</f>
        <v>19442</v>
      </c>
      <c r="N84" s="2"/>
      <c r="O84" s="4"/>
    </row>
    <row r="85" spans="2:15" ht="13.05" customHeight="1" thickBot="1" x14ac:dyDescent="0.35">
      <c r="B85" s="92"/>
      <c r="C85" s="93"/>
      <c r="D85" s="94" t="s">
        <v>20</v>
      </c>
      <c r="E85" s="95"/>
      <c r="F85" s="49" t="s">
        <v>124</v>
      </c>
      <c r="G85" s="96"/>
      <c r="H85" s="97">
        <v>35000</v>
      </c>
      <c r="I85" s="98"/>
      <c r="J85" s="99"/>
      <c r="K85" s="98"/>
      <c r="L85" s="99"/>
      <c r="M85" s="96">
        <f>SUM(H85)</f>
        <v>35000</v>
      </c>
      <c r="N85" s="2"/>
      <c r="O85" s="4"/>
    </row>
    <row r="86" spans="2:15" ht="13.05" customHeight="1" thickBot="1" x14ac:dyDescent="0.35">
      <c r="B86" s="92"/>
      <c r="C86" s="93"/>
      <c r="D86" s="94" t="s">
        <v>21</v>
      </c>
      <c r="E86" s="95"/>
      <c r="F86" s="49" t="s">
        <v>89</v>
      </c>
      <c r="G86" s="96"/>
      <c r="H86" s="99"/>
      <c r="I86" s="98"/>
      <c r="J86" s="97">
        <v>50000</v>
      </c>
      <c r="K86" s="98"/>
      <c r="L86" s="99"/>
      <c r="M86" s="96">
        <f>SUM(J86)</f>
        <v>50000</v>
      </c>
      <c r="N86" s="2"/>
    </row>
    <row r="87" spans="2:15" ht="13.05" customHeight="1" thickBot="1" x14ac:dyDescent="0.35">
      <c r="B87" s="34">
        <v>24</v>
      </c>
      <c r="C87" s="8" t="s">
        <v>60</v>
      </c>
      <c r="D87" s="81"/>
      <c r="E87" s="61"/>
      <c r="F87" s="22" t="s">
        <v>90</v>
      </c>
      <c r="G87" s="11">
        <f>SUM(G88:G90)</f>
        <v>19630</v>
      </c>
      <c r="H87" s="12"/>
      <c r="I87" s="11"/>
      <c r="J87" s="12"/>
      <c r="K87" s="11"/>
      <c r="L87" s="12"/>
      <c r="M87" s="11">
        <f t="shared" ref="M87" si="8">SUM(G87)</f>
        <v>19630</v>
      </c>
      <c r="N87" s="2"/>
    </row>
    <row r="88" spans="2:15" ht="13.05" customHeight="1" thickBot="1" x14ac:dyDescent="0.35">
      <c r="B88" s="100"/>
      <c r="C88" s="101"/>
      <c r="D88" s="94" t="s">
        <v>15</v>
      </c>
      <c r="E88" s="95" t="s">
        <v>61</v>
      </c>
      <c r="F88" s="102" t="s">
        <v>98</v>
      </c>
      <c r="G88" s="96">
        <v>3000</v>
      </c>
      <c r="H88" s="99"/>
      <c r="I88" s="98"/>
      <c r="J88" s="99"/>
      <c r="K88" s="98"/>
      <c r="L88" s="99"/>
      <c r="M88" s="96">
        <f>SUM(G88)</f>
        <v>3000</v>
      </c>
      <c r="N88" s="2"/>
    </row>
    <row r="89" spans="2:15" ht="13.05" customHeight="1" thickBot="1" x14ac:dyDescent="0.35">
      <c r="B89" s="100"/>
      <c r="C89" s="101"/>
      <c r="D89" s="94" t="s">
        <v>125</v>
      </c>
      <c r="E89" s="95"/>
      <c r="F89" s="49" t="s">
        <v>126</v>
      </c>
      <c r="G89" s="96">
        <v>2000</v>
      </c>
      <c r="H89" s="99"/>
      <c r="I89" s="98"/>
      <c r="J89" s="99"/>
      <c r="K89" s="98"/>
      <c r="L89" s="99"/>
      <c r="M89" s="96">
        <f>SUM(G89)</f>
        <v>2000</v>
      </c>
      <c r="N89" s="2"/>
    </row>
    <row r="90" spans="2:15" ht="13.05" customHeight="1" thickBot="1" x14ac:dyDescent="0.35">
      <c r="B90" s="92"/>
      <c r="C90" s="93"/>
      <c r="D90" s="94" t="s">
        <v>91</v>
      </c>
      <c r="E90" s="95" t="s">
        <v>61</v>
      </c>
      <c r="F90" s="91" t="s">
        <v>92</v>
      </c>
      <c r="G90" s="96">
        <v>14630</v>
      </c>
      <c r="H90" s="99"/>
      <c r="I90" s="98"/>
      <c r="J90" s="99"/>
      <c r="K90" s="98"/>
      <c r="L90" s="99"/>
      <c r="M90" s="96">
        <f>SUM(G90)</f>
        <v>14630</v>
      </c>
      <c r="N90" s="2"/>
      <c r="O90" s="4"/>
    </row>
    <row r="91" spans="2:15" ht="13.05" customHeight="1" thickBot="1" x14ac:dyDescent="0.35">
      <c r="B91" s="103">
        <v>26</v>
      </c>
      <c r="C91" s="104"/>
      <c r="D91" s="105"/>
      <c r="E91" s="106"/>
      <c r="F91" s="22" t="s">
        <v>122</v>
      </c>
      <c r="G91" s="107">
        <f>SUM(G92:G93)</f>
        <v>1300</v>
      </c>
      <c r="H91" s="108"/>
      <c r="I91" s="107"/>
      <c r="J91" s="108"/>
      <c r="K91" s="107"/>
      <c r="L91" s="108"/>
      <c r="M91" s="107">
        <f t="shared" ref="M91" si="9">SUM(G91:L91)</f>
        <v>1300</v>
      </c>
      <c r="N91" s="2"/>
    </row>
    <row r="92" spans="2:15" ht="13.05" customHeight="1" thickBot="1" x14ac:dyDescent="0.35">
      <c r="B92" s="100"/>
      <c r="C92" s="101" t="s">
        <v>86</v>
      </c>
      <c r="D92" s="109"/>
      <c r="E92" s="110"/>
      <c r="F92" s="102" t="s">
        <v>123</v>
      </c>
      <c r="G92" s="96">
        <v>1000</v>
      </c>
      <c r="H92" s="99"/>
      <c r="I92" s="98"/>
      <c r="J92" s="99"/>
      <c r="K92" s="98"/>
      <c r="L92" s="99"/>
      <c r="M92" s="98">
        <f>SUM(G92)</f>
        <v>1000</v>
      </c>
      <c r="N92" s="2"/>
    </row>
    <row r="93" spans="2:15" ht="13.05" customHeight="1" thickBot="1" x14ac:dyDescent="0.35">
      <c r="B93" s="100"/>
      <c r="C93" s="101" t="s">
        <v>70</v>
      </c>
      <c r="D93" s="94" t="s">
        <v>18</v>
      </c>
      <c r="E93" s="110"/>
      <c r="F93" s="56" t="s">
        <v>127</v>
      </c>
      <c r="G93" s="96">
        <v>300</v>
      </c>
      <c r="H93" s="99"/>
      <c r="I93" s="98"/>
      <c r="J93" s="99"/>
      <c r="K93" s="98"/>
      <c r="L93" s="99"/>
      <c r="M93" s="98">
        <f>SUM(G93)</f>
        <v>300</v>
      </c>
      <c r="N93" s="2"/>
    </row>
    <row r="94" spans="2:15" ht="13.05" customHeight="1" thickBot="1" x14ac:dyDescent="0.35">
      <c r="B94" s="103">
        <v>29</v>
      </c>
      <c r="C94" s="104"/>
      <c r="D94" s="105"/>
      <c r="E94" s="106"/>
      <c r="F94" s="22" t="s">
        <v>93</v>
      </c>
      <c r="G94" s="107">
        <f>SUM(G95+G97)</f>
        <v>74000</v>
      </c>
      <c r="H94" s="108"/>
      <c r="I94" s="107"/>
      <c r="J94" s="108"/>
      <c r="K94" s="107"/>
      <c r="L94" s="108"/>
      <c r="M94" s="107">
        <f t="shared" ref="M94" si="10">SUM(G94:L94)</f>
        <v>74000</v>
      </c>
      <c r="N94" s="2"/>
    </row>
    <row r="95" spans="2:15" ht="13.05" customHeight="1" thickBot="1" x14ac:dyDescent="0.35">
      <c r="B95" s="48"/>
      <c r="C95" s="14" t="s">
        <v>70</v>
      </c>
      <c r="D95" s="76"/>
      <c r="E95" s="39"/>
      <c r="F95" s="111" t="s">
        <v>94</v>
      </c>
      <c r="G95" s="18">
        <v>5000</v>
      </c>
      <c r="H95" s="19"/>
      <c r="I95" s="20"/>
      <c r="J95" s="19"/>
      <c r="K95" s="20"/>
      <c r="L95" s="19"/>
      <c r="M95" s="20">
        <f>SUM(G95)</f>
        <v>5000</v>
      </c>
      <c r="N95" s="2"/>
    </row>
    <row r="96" spans="2:15" ht="13.05" customHeight="1" thickBot="1" x14ac:dyDescent="0.35">
      <c r="B96" s="103">
        <v>29</v>
      </c>
      <c r="C96" s="104" t="s">
        <v>73</v>
      </c>
      <c r="D96" s="105"/>
      <c r="E96" s="106"/>
      <c r="F96" s="22" t="s">
        <v>95</v>
      </c>
      <c r="G96" s="107">
        <f>SUM(G97)</f>
        <v>69000</v>
      </c>
      <c r="H96" s="108"/>
      <c r="I96" s="107"/>
      <c r="J96" s="108"/>
      <c r="K96" s="107"/>
      <c r="L96" s="108"/>
      <c r="M96" s="107">
        <f t="shared" ref="M96" si="11">SUM(G96:L96)</f>
        <v>69000</v>
      </c>
      <c r="N96" s="2"/>
    </row>
    <row r="97" spans="2:15" ht="13.05" customHeight="1" thickBot="1" x14ac:dyDescent="0.35">
      <c r="B97" s="38"/>
      <c r="C97" s="78"/>
      <c r="D97" s="40" t="s">
        <v>18</v>
      </c>
      <c r="E97" s="41"/>
      <c r="F97" s="23" t="s">
        <v>96</v>
      </c>
      <c r="G97" s="18">
        <v>69000</v>
      </c>
      <c r="H97" s="19"/>
      <c r="I97" s="20"/>
      <c r="J97" s="19"/>
      <c r="K97" s="20"/>
      <c r="L97" s="19"/>
      <c r="M97" s="18">
        <f>SUM(G97:L97)</f>
        <v>69000</v>
      </c>
      <c r="N97" s="2"/>
    </row>
    <row r="98" spans="2:15" ht="13.05" customHeight="1" thickBot="1" x14ac:dyDescent="0.35">
      <c r="B98" s="125" t="s">
        <v>14</v>
      </c>
      <c r="C98" s="126"/>
      <c r="D98" s="126"/>
      <c r="E98" s="126"/>
      <c r="F98" s="136"/>
      <c r="G98" s="24">
        <f>SUM(G61+G65+G83+G87+G91+G94)</f>
        <v>203300</v>
      </c>
      <c r="H98" s="112">
        <f>SUM(H83)</f>
        <v>54442</v>
      </c>
      <c r="I98" s="24"/>
      <c r="J98" s="112">
        <f>SUM(J83)</f>
        <v>50000</v>
      </c>
      <c r="K98" s="24"/>
      <c r="L98" s="113"/>
      <c r="M98" s="114">
        <f>SUM(G98:K98)</f>
        <v>307742</v>
      </c>
      <c r="N98" s="3">
        <f>SUM(M9+M18-M28-M55-M98)</f>
        <v>0</v>
      </c>
      <c r="O98" s="3"/>
    </row>
    <row r="99" spans="2:15" ht="13.05" customHeight="1" x14ac:dyDescent="0.3">
      <c r="N99" s="2"/>
    </row>
    <row r="100" spans="2:15" ht="13.05" customHeight="1" x14ac:dyDescent="0.3">
      <c r="N100" s="3"/>
    </row>
    <row r="101" spans="2:15" ht="13.05" customHeight="1" x14ac:dyDescent="0.3">
      <c r="N101" s="3"/>
    </row>
    <row r="102" spans="2:15" ht="13.05" customHeight="1" x14ac:dyDescent="0.3">
      <c r="N102" s="3"/>
    </row>
    <row r="103" spans="2:15" ht="13.05" customHeight="1" x14ac:dyDescent="0.3">
      <c r="N103" s="3"/>
    </row>
    <row r="104" spans="2:15" ht="13.05" customHeight="1" x14ac:dyDescent="0.3">
      <c r="M104" s="3"/>
    </row>
    <row r="105" spans="2:15" ht="13.05" customHeight="1" x14ac:dyDescent="0.3">
      <c r="M105" s="3"/>
    </row>
    <row r="106" spans="2:15" x14ac:dyDescent="0.3">
      <c r="M106" s="3"/>
    </row>
    <row r="107" spans="2:15" x14ac:dyDescent="0.3">
      <c r="C107" s="52" t="s">
        <v>129</v>
      </c>
      <c r="D107" s="52"/>
      <c r="E107" s="52"/>
      <c r="F107" s="52"/>
      <c r="G107" s="52"/>
      <c r="H107" s="52"/>
      <c r="I107" s="52"/>
      <c r="J107" s="52"/>
      <c r="K107" s="52"/>
      <c r="L107" s="52"/>
      <c r="M107" s="53"/>
    </row>
    <row r="108" spans="2:15" x14ac:dyDescent="0.3">
      <c r="C108" s="51" t="s">
        <v>128</v>
      </c>
      <c r="D108" s="51"/>
      <c r="E108" s="51"/>
      <c r="F108" s="51"/>
      <c r="G108" s="51"/>
      <c r="H108" s="51"/>
      <c r="I108" s="51"/>
      <c r="J108" s="51"/>
    </row>
  </sheetData>
  <mergeCells count="39">
    <mergeCell ref="B18:F18"/>
    <mergeCell ref="F20:J20"/>
    <mergeCell ref="G22:M22"/>
    <mergeCell ref="C11:C12"/>
    <mergeCell ref="D11:D12"/>
    <mergeCell ref="E11:E12"/>
    <mergeCell ref="F11:F12"/>
    <mergeCell ref="G11:M11"/>
    <mergeCell ref="B98:F98"/>
    <mergeCell ref="F58:J58"/>
    <mergeCell ref="B59:B60"/>
    <mergeCell ref="C59:C60"/>
    <mergeCell ref="D59:D60"/>
    <mergeCell ref="E59:E60"/>
    <mergeCell ref="F59:F60"/>
    <mergeCell ref="G59:M59"/>
    <mergeCell ref="B55:F55"/>
    <mergeCell ref="B9:F9"/>
    <mergeCell ref="F30:J30"/>
    <mergeCell ref="B32:B33"/>
    <mergeCell ref="C32:C33"/>
    <mergeCell ref="D32:D33"/>
    <mergeCell ref="E32:E33"/>
    <mergeCell ref="F32:F33"/>
    <mergeCell ref="G32:M32"/>
    <mergeCell ref="B22:B23"/>
    <mergeCell ref="C22:C23"/>
    <mergeCell ref="D22:D23"/>
    <mergeCell ref="E22:E23"/>
    <mergeCell ref="B28:F28"/>
    <mergeCell ref="F10:J10"/>
    <mergeCell ref="B11:B12"/>
    <mergeCell ref="F2:J2"/>
    <mergeCell ref="B5:B6"/>
    <mergeCell ref="C5:C6"/>
    <mergeCell ref="D5:D6"/>
    <mergeCell ref="E5:E6"/>
    <mergeCell ref="F5:F6"/>
    <mergeCell ref="G5:M5"/>
  </mergeCells>
  <pageMargins left="1.4960629921259843" right="0.31496062992125984" top="0.15748031496062992" bottom="0.35433070866141736" header="0" footer="0"/>
  <pageSetup paperSize="5" orientation="landscape" r:id="rId1"/>
  <ignoredErrors>
    <ignoredError sqref="C9:F9 B8:C8 I9 C36:D36 E37:E54 C34 D35:E35 D7:E7 C66 C69 C86:D87 C94:D97 K9:L9 D88:E88 C90:E90 B13:E17 B27:D27 D24:E24 B24:C25 E25 B26:E26 C61 D62 E63:E64 C70:D79 D80 C92 C81:D84 D85 D89 C93:D93" numberStoredAsText="1"/>
    <ignoredError sqref="I8 I7 K7:L7 K8:L8" numberStoredAsText="1" unlockedFormula="1"/>
    <ignoredError sqref="G7:H7 M37:M54 M34 H34 G65:M65 G96:M96 G66:L66 G83:H83 H82:L82 G81:L81 H79:L79 G69:L69 H67:L68 G71:L71 H70:L70 G73:L73 H72:L72 G76:L76 H74:L75 G78:L78 H77:L77 G94:L94 H95:M95 H97:M97 G86:L86 G84 I84:L84 H90:L90 G87:L87 M88:M89 G13 G15 M13 G24 M24 M27 G26 G61:M61 G62 M62:M64 M80 I83:L83 M85 M93 H36 M15:M17 G91" unlockedFormula="1"/>
    <ignoredError sqref="M7" numberStoredAsText="1" formula="1" unlockedFormula="1"/>
    <ignoredError sqref="M35:M36 M94 M86:M87 M8 M25:M26 M66:M79 M81:M84 M90:M92 M14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D71A2-E2A6-41F8-88ED-1049BBBBB2E8}">
  <dimension ref="A1"/>
  <sheetViews>
    <sheetView workbookViewId="0">
      <selection activeCell="B26" sqref="B2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 PM4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2022-08-05T15:18:21Z</cp:lastPrinted>
  <dcterms:created xsi:type="dcterms:W3CDTF">2018-06-04T19:42:19Z</dcterms:created>
  <dcterms:modified xsi:type="dcterms:W3CDTF">2022-08-10T13:01:27Z</dcterms:modified>
</cp:coreProperties>
</file>