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C:\Users\Funcionario8\Desktop\KATTIZA\2019\PRESUPUESTO 2019 Y MODIFICACIONES\"/>
    </mc:Choice>
  </mc:AlternateContent>
  <xr:revisionPtr revIDLastSave="0" documentId="13_ncr:1_{5357B754-D4F6-43DE-A623-1615F30B2181}" xr6:coauthVersionLast="36" xr6:coauthVersionMax="36" xr10:uidLastSave="{00000000-0000-0000-0000-000000000000}"/>
  <bookViews>
    <workbookView xWindow="0" yWindow="0" windowWidth="28800" windowHeight="12135" activeTab="1" xr2:uid="{00000000-000D-0000-FFFF-FFFF00000000}"/>
  </bookViews>
  <sheets>
    <sheet name="MAYORES GASTOS" sheetId="4" r:id="rId1"/>
    <sheet name="MAYORES INGRESOS" sheetId="6" r:id="rId2"/>
  </sheets>
  <definedNames>
    <definedName name="_xlnm.Print_Area" localSheetId="0">'MAYORES GASTOS'!$B$1:$N$51</definedName>
    <definedName name="_xlnm.Print_Area" localSheetId="1">'MAYORES INGRESOS'!$A$1:$N$31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6" l="1"/>
  <c r="H25" i="6"/>
  <c r="H16" i="6" s="1"/>
  <c r="N36" i="4" l="1"/>
  <c r="H35" i="4"/>
  <c r="H44" i="4" s="1"/>
  <c r="N43" i="4"/>
  <c r="I42" i="4"/>
  <c r="N42" i="4" s="1"/>
  <c r="N21" i="6"/>
  <c r="N27" i="6"/>
  <c r="N28" i="6"/>
  <c r="N26" i="6"/>
  <c r="N24" i="6"/>
  <c r="N19" i="6"/>
  <c r="N20" i="6"/>
  <c r="N22" i="6"/>
  <c r="N18" i="6"/>
  <c r="I17" i="6"/>
  <c r="J17" i="6"/>
  <c r="J16" i="6" s="1"/>
  <c r="J29" i="6" s="1"/>
  <c r="K17" i="6"/>
  <c r="L17" i="6"/>
  <c r="M17" i="6"/>
  <c r="I25" i="6"/>
  <c r="I16" i="6" s="1"/>
  <c r="I29" i="6" s="1"/>
  <c r="J25" i="6"/>
  <c r="K25" i="6"/>
  <c r="L25" i="6"/>
  <c r="M25" i="6"/>
  <c r="M16" i="6" s="1"/>
  <c r="M29" i="6" s="1"/>
  <c r="I23" i="6"/>
  <c r="J23" i="6"/>
  <c r="K23" i="6"/>
  <c r="L23" i="6"/>
  <c r="M23" i="6"/>
  <c r="H17" i="6"/>
  <c r="H23" i="6"/>
  <c r="N55" i="6"/>
  <c r="N56" i="6" s="1"/>
  <c r="N35" i="4" l="1"/>
  <c r="N25" i="6"/>
  <c r="N23" i="6"/>
  <c r="K16" i="6"/>
  <c r="K29" i="6" s="1"/>
  <c r="L16" i="6"/>
  <c r="L29" i="6" s="1"/>
  <c r="R28" i="6"/>
  <c r="N17" i="6"/>
  <c r="N41" i="4"/>
  <c r="I39" i="4"/>
  <c r="J39" i="4"/>
  <c r="K39" i="4"/>
  <c r="L39" i="4"/>
  <c r="M39" i="4"/>
  <c r="H39" i="4"/>
  <c r="N22" i="4"/>
  <c r="H20" i="4"/>
  <c r="N31" i="4"/>
  <c r="N26" i="4"/>
  <c r="N18" i="4"/>
  <c r="N19" i="4"/>
  <c r="I16" i="4"/>
  <c r="N29" i="4"/>
  <c r="I28" i="4"/>
  <c r="N28" i="4" s="1"/>
  <c r="J16" i="4"/>
  <c r="K16" i="4"/>
  <c r="L16" i="4"/>
  <c r="M16" i="4"/>
  <c r="I25" i="4"/>
  <c r="N40" i="4"/>
  <c r="H30" i="4"/>
  <c r="L25" i="4"/>
  <c r="H16" i="4"/>
  <c r="N15" i="4"/>
  <c r="H14" i="4"/>
  <c r="N14" i="4" l="1"/>
  <c r="H29" i="6"/>
  <c r="N29" i="6" s="1"/>
  <c r="N16" i="6"/>
  <c r="N39" i="4"/>
  <c r="N13" i="4"/>
  <c r="M12" i="4"/>
  <c r="L12" i="4"/>
  <c r="K12" i="4"/>
  <c r="J12" i="4"/>
  <c r="I12" i="4"/>
  <c r="N12" i="4" l="1"/>
  <c r="H37" i="4"/>
  <c r="I37" i="4"/>
  <c r="J37" i="4"/>
  <c r="K37" i="4"/>
  <c r="M37" i="4"/>
  <c r="L38" i="4"/>
  <c r="I33" i="4"/>
  <c r="J33" i="4"/>
  <c r="K33" i="4"/>
  <c r="L33" i="4"/>
  <c r="M33" i="4"/>
  <c r="H33" i="4"/>
  <c r="I30" i="4"/>
  <c r="J30" i="4"/>
  <c r="K30" i="4"/>
  <c r="L30" i="4"/>
  <c r="M30" i="4"/>
  <c r="J25" i="4"/>
  <c r="J11" i="4" s="1"/>
  <c r="K25" i="4"/>
  <c r="M25" i="4"/>
  <c r="H25" i="4"/>
  <c r="I23" i="4"/>
  <c r="J23" i="4"/>
  <c r="K23" i="4"/>
  <c r="L23" i="4"/>
  <c r="M23" i="4"/>
  <c r="M11" i="4" s="1"/>
  <c r="H23" i="4"/>
  <c r="I20" i="4"/>
  <c r="I11" i="4" s="1"/>
  <c r="I44" i="4" s="1"/>
  <c r="N44" i="4" s="1"/>
  <c r="J20" i="4"/>
  <c r="K20" i="4"/>
  <c r="K11" i="4" s="1"/>
  <c r="L20" i="4"/>
  <c r="L11" i="4" s="1"/>
  <c r="M20" i="4"/>
  <c r="N21" i="4"/>
  <c r="N24" i="4"/>
  <c r="N27" i="4"/>
  <c r="N32" i="4"/>
  <c r="N34" i="4"/>
  <c r="N33" i="4" s="1"/>
  <c r="N17" i="4"/>
  <c r="H11" i="4" l="1"/>
  <c r="M44" i="4"/>
  <c r="L44" i="4"/>
  <c r="L37" i="4"/>
  <c r="N38" i="4"/>
  <c r="N25" i="4"/>
  <c r="K44" i="4"/>
  <c r="N30" i="4"/>
  <c r="N23" i="4"/>
  <c r="N37" i="4"/>
  <c r="N20" i="4"/>
  <c r="N11" i="4" l="1"/>
  <c r="J44" i="4"/>
  <c r="N16" i="4" l="1"/>
  <c r="T16" i="4"/>
</calcChain>
</file>

<file path=xl/sharedStrings.xml><?xml version="1.0" encoding="utf-8"?>
<sst xmlns="http://schemas.openxmlformats.org/spreadsheetml/2006/main" count="197" uniqueCount="106">
  <si>
    <t>MAYORES GASTOS</t>
  </si>
  <si>
    <t xml:space="preserve">   =   Niveles en Presupuesto Inicial y Modificaciones QUE REQUIEREN aprobación del Concejo Municipal. Se sanciona vía Decreto de Alcaldía</t>
  </si>
  <si>
    <t>ITEM</t>
  </si>
  <si>
    <t>ASIGNACIÓN</t>
  </si>
  <si>
    <t>SUB ASIGNACIÓN</t>
  </si>
  <si>
    <t>SUB SUB ASIGNACIÓN</t>
  </si>
  <si>
    <t>DENOMINACIÓN</t>
  </si>
  <si>
    <t>ÁREAS DE GESTIÓN</t>
  </si>
  <si>
    <t>T O T A L
(M$)</t>
  </si>
  <si>
    <r>
      <t xml:space="preserve">   =   Niveles en Presupuesto Inicial y Modificaciones QUE  </t>
    </r>
    <r>
      <rPr>
        <b/>
        <u/>
        <sz val="12"/>
        <rFont val="Trebuchet MS"/>
        <family val="2"/>
      </rPr>
      <t>NO</t>
    </r>
    <r>
      <rPr>
        <b/>
        <sz val="12"/>
        <rFont val="Trebuchet MS"/>
        <family val="2"/>
      </rPr>
      <t xml:space="preserve"> </t>
    </r>
    <r>
      <rPr>
        <sz val="10"/>
        <rFont val="Trebuchet MS"/>
        <family val="2"/>
      </rPr>
      <t>REQUIEREN aprobación del Concejo Municipal. Se sanciona vía Decreto de Alcaldía</t>
    </r>
  </si>
  <si>
    <t>07</t>
  </si>
  <si>
    <t>TITULO</t>
  </si>
  <si>
    <t>001</t>
  </si>
  <si>
    <t>01</t>
  </si>
  <si>
    <t>04</t>
  </si>
  <si>
    <t xml:space="preserve">CONFECCIONADO POR: </t>
  </si>
  <si>
    <t>VISADO POR:</t>
  </si>
  <si>
    <t>KATTIZA ARAVENA GUTIERREZ</t>
  </si>
  <si>
    <t>IVAN SOUBLETTE MANDIOLA</t>
  </si>
  <si>
    <t>DIRECTOR DE ADMINISTRACION Y FINANZAS</t>
  </si>
  <si>
    <t>003</t>
  </si>
  <si>
    <t>BIENES Y SERVICIOS DE CONSUMO</t>
  </si>
  <si>
    <t>06</t>
  </si>
  <si>
    <t>08</t>
  </si>
  <si>
    <t>ESTRUCTURA PRESUPUESTARIA MUNICIPAL 2019</t>
  </si>
  <si>
    <t>01        GESTIÓN INTERNA</t>
  </si>
  <si>
    <t>02     SERVICIOS A LA COMUNIDAD</t>
  </si>
  <si>
    <t>03     ACTIVIDADES MUNICIPALES</t>
  </si>
  <si>
    <t>05       PROGRAMAS RECREACIONALES</t>
  </si>
  <si>
    <t>06         PROGRAMAS CULTURALES</t>
  </si>
  <si>
    <t>PUBLICIDAD Y DIFUSION</t>
  </si>
  <si>
    <t>02</t>
  </si>
  <si>
    <t>002</t>
  </si>
  <si>
    <t>000</t>
  </si>
  <si>
    <t>004</t>
  </si>
  <si>
    <t>007</t>
  </si>
  <si>
    <t>005</t>
  </si>
  <si>
    <t>04     PROGRAMAS SOCIALES</t>
  </si>
  <si>
    <t>MANTERAL DE USO O CONSUMO</t>
  </si>
  <si>
    <t>999</t>
  </si>
  <si>
    <t>OTROS</t>
  </si>
  <si>
    <t>MANTENIMIENTO Y REPARACIONES</t>
  </si>
  <si>
    <t>SERVICIO DE PUBLICIDAD</t>
  </si>
  <si>
    <t>011</t>
  </si>
  <si>
    <t>DESARROLLO DE EVENTOS</t>
  </si>
  <si>
    <t>SERVICIOS GENERALES</t>
  </si>
  <si>
    <t>11</t>
  </si>
  <si>
    <t>SERVICIOS TECNICOS Y PROFESIONALES</t>
  </si>
  <si>
    <t>SERVICIOS INFORMATICOS</t>
  </si>
  <si>
    <t>12</t>
  </si>
  <si>
    <t>GASTOS DE REPRESENTACION Y PROTOCOLO</t>
  </si>
  <si>
    <t>OTROS GASTOS EN BIENES Y SERVICIOS DE CONSUMO</t>
  </si>
  <si>
    <t>008</t>
  </si>
  <si>
    <t>CXP TRANSFERENCIAS CORRIENTES</t>
  </si>
  <si>
    <t>MANTENIMIENTO Y REPARACIONES DE VEHICULOS</t>
  </si>
  <si>
    <t xml:space="preserve">        JEFE DE ADMINISTRACION Y FINANZAS (S)</t>
  </si>
  <si>
    <t>PARA PERSONAS</t>
  </si>
  <si>
    <t>ALIMENTOS Y BEBIDAS</t>
  </si>
  <si>
    <t>VESTUARIOS, ACCESORIOS Y PRENDAS DIVERSAS</t>
  </si>
  <si>
    <t>TEXTIL VESTUARIO Y CALZADO</t>
  </si>
  <si>
    <t>MENAJE PARA OFICINAS,  CASINOS Y OTROS</t>
  </si>
  <si>
    <t>RESPUESTOS Y ACC.MANTEN.Y REP.VEHICULOS</t>
  </si>
  <si>
    <r>
      <t xml:space="preserve">   =   Niveles en Presupuesto Inicial y Modificaciones QUE  </t>
    </r>
    <r>
      <rPr>
        <b/>
        <u/>
        <sz val="10"/>
        <rFont val="Calibri"/>
        <family val="2"/>
        <scheme val="minor"/>
      </rPr>
      <t>NO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REQUIEREN aprobación del Concejo Municipal. Se sanciona vía Decreto de Alcaldía</t>
    </r>
  </si>
  <si>
    <t>00</t>
  </si>
  <si>
    <t>PASAJES, FLETES Y BODEGAJES</t>
  </si>
  <si>
    <t>CURSO DE CAPACITACION</t>
  </si>
  <si>
    <t>DEVOLUCIONES</t>
  </si>
  <si>
    <t>ADQUISICION DE ACTIVOS NO FINANCIEROS</t>
  </si>
  <si>
    <t>MOBILIARIO Y OTROS</t>
  </si>
  <si>
    <t>SEGUNDA MODIFICACION PRESUPUESTARIA IMME, MAYO 2019</t>
  </si>
  <si>
    <t>09</t>
  </si>
  <si>
    <t>ARRIENDOS</t>
  </si>
  <si>
    <t>MANTENIMIENTO Y REPARACION DE MAQ DE OFICINA</t>
  </si>
  <si>
    <t>99</t>
  </si>
  <si>
    <t>OTROS ACTIVOS NO FINANCIEROS</t>
  </si>
  <si>
    <t>ESTRUCTURA PRESUPUESTARIA MUNICIPAL 2018</t>
  </si>
  <si>
    <t>SUB TÍTULO</t>
  </si>
  <si>
    <t>01   ESTIÓN INTERNA</t>
  </si>
  <si>
    <t>02    SERVICIOS A LA COMUNIDAD</t>
  </si>
  <si>
    <t>03   ACTIVIDADES MUNICIPALES</t>
  </si>
  <si>
    <t>04    PROGRAMAS SOCIALES</t>
  </si>
  <si>
    <t>05   PROGRAMAS RECREACIONALES</t>
  </si>
  <si>
    <t>06   PROGRAMAS CULTURALES</t>
  </si>
  <si>
    <t>Suplencias y Reemplazos</t>
  </si>
  <si>
    <t>115</t>
  </si>
  <si>
    <t>03</t>
  </si>
  <si>
    <t>PATENTES COMERCIALES</t>
  </si>
  <si>
    <t>T O T A L   G A S T O S</t>
  </si>
  <si>
    <t>OTROS DERECHOS</t>
  </si>
  <si>
    <t>PERMISO CIRC. BENEFICIO MUNICIPAL</t>
  </si>
  <si>
    <t>IMPUSTO TERRITORIAL</t>
  </si>
  <si>
    <t>INTERESES</t>
  </si>
  <si>
    <t>MULTAS LEY DE TRANSITO</t>
  </si>
  <si>
    <t>OTRAS MULTAS DE BENEFICIO MUNICIPAL</t>
  </si>
  <si>
    <t>PARTICIPACION ANUAL</t>
  </si>
  <si>
    <t>CTAS POR COBRAR EJECUCION PRESUPUESTARIA</t>
  </si>
  <si>
    <t>CTAS X COBRAR TRIBUTOS USO DE BIENES Y ACTIVIDADES</t>
  </si>
  <si>
    <t>RENTAS DE LA PROPIEDAD</t>
  </si>
  <si>
    <t>OTROS INGRESOS CORRIENTES</t>
  </si>
  <si>
    <t>INVERSION</t>
  </si>
  <si>
    <t>101</t>
  </si>
  <si>
    <t xml:space="preserve">A EDUCACION </t>
  </si>
  <si>
    <t xml:space="preserve">MAYORES INGRESOS </t>
  </si>
  <si>
    <t>ESTOS RECURSOS NO HAN SIDO INCORPORADOS A LAS PARTIDAS PRESUPUESTARIAS.</t>
  </si>
  <si>
    <r>
      <rPr>
        <u/>
        <sz val="10"/>
        <rFont val="Trebuchet MS"/>
        <family val="2"/>
      </rPr>
      <t>NOTA:</t>
    </r>
    <r>
      <rPr>
        <sz val="10"/>
        <rFont val="Trebuchet MS"/>
        <family val="2"/>
      </rPr>
      <t xml:space="preserve"> ESTOS RECURSOS FUERON INGRESOS PERCIBIDOS EN EL PERIODO 2018, LOS CUALES FORMAN PARTE DE LA UTILIDAD DEL EJERCICIO DEL MISMO PERIODO. </t>
    </r>
  </si>
  <si>
    <t>OTROS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</si>
</sst>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* #,##0_ ;_ &quot;$&quot;* \-#,##0_ ;_ &quot;$&quot;* &quot;-&quot;_ ;_ @_ "/>
    <numFmt numFmtId="165" formatCode="_-* #,##0_-;\-* #,##0_-;_-* &quot;-&quot;??_-;_-@_-"/>
    <numFmt numFmtId="166" formatCode="_-&quot;$&quot;\ * #,##0_-;\-&quot;$&quot;\ * #,##0_-;_-&quot;$&quot;\ 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20"/>
      <name val="Trebuchet MS"/>
      <family val="2"/>
    </font>
    <font>
      <b/>
      <sz val="24"/>
      <name val="Trebuchet MS"/>
      <family val="2"/>
    </font>
    <font>
      <b/>
      <u/>
      <sz val="24"/>
      <name val="Trebuchet MS"/>
      <family val="2"/>
    </font>
    <font>
      <b/>
      <u/>
      <sz val="12"/>
      <name val="Trebuchet MS"/>
      <family val="2"/>
    </font>
    <font>
      <sz val="10"/>
      <color indexed="10"/>
      <name val="Trebuchet MS"/>
      <family val="2"/>
    </font>
    <font>
      <sz val="10"/>
      <color indexed="57"/>
      <name val="Trebuchet MS"/>
      <family val="2"/>
    </font>
    <font>
      <b/>
      <sz val="10"/>
      <color indexed="12"/>
      <name val="Trebuchet MS"/>
      <family val="2"/>
    </font>
    <font>
      <b/>
      <sz val="10"/>
      <name val="Arial"/>
      <family val="2"/>
    </font>
    <font>
      <b/>
      <sz val="10"/>
      <color indexed="10"/>
      <name val="Trebuchet M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57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color indexed="10"/>
      <name val="Trebuchet MS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0"/>
      <color indexed="57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6"/>
      <color indexed="10"/>
      <name val="Calibri"/>
      <family val="2"/>
    </font>
    <font>
      <b/>
      <i/>
      <sz val="16"/>
      <name val="Calibri"/>
      <family val="2"/>
    </font>
    <font>
      <sz val="12"/>
      <color theme="1"/>
      <name val="Calibri"/>
      <family val="2"/>
      <scheme val="minor"/>
    </font>
    <font>
      <u/>
      <sz val="10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07">
    <xf numFmtId="0" fontId="0" fillId="0" borderId="0" xfId="0"/>
    <xf numFmtId="49" fontId="17" fillId="9" borderId="18" xfId="0" applyNumberFormat="1" applyFont="1" applyFill="1" applyBorder="1" applyAlignment="1">
      <alignment horizontal="center" vertical="center"/>
    </xf>
    <xf numFmtId="164" fontId="18" fillId="9" borderId="18" xfId="3" applyFont="1" applyFill="1" applyBorder="1" applyAlignment="1">
      <alignment horizontal="center" vertical="center"/>
    </xf>
    <xf numFmtId="166" fontId="18" fillId="9" borderId="18" xfId="2" applyNumberFormat="1" applyFont="1" applyFill="1" applyBorder="1" applyAlignment="1">
      <alignment horizontal="center" vertical="center"/>
    </xf>
    <xf numFmtId="0" fontId="19" fillId="0" borderId="0" xfId="0" applyFont="1"/>
    <xf numFmtId="0" fontId="19" fillId="9" borderId="0" xfId="0" applyFont="1" applyFill="1"/>
    <xf numFmtId="49" fontId="17" fillId="10" borderId="18" xfId="0" applyNumberFormat="1" applyFont="1" applyFill="1" applyBorder="1" applyAlignment="1">
      <alignment horizontal="center" vertical="center"/>
    </xf>
    <xf numFmtId="164" fontId="18" fillId="10" borderId="18" xfId="3" applyFont="1" applyFill="1" applyBorder="1" applyAlignment="1">
      <alignment horizontal="center" vertical="center"/>
    </xf>
    <xf numFmtId="166" fontId="18" fillId="10" borderId="18" xfId="2" applyNumberFormat="1" applyFont="1" applyFill="1" applyBorder="1" applyAlignment="1">
      <alignment horizontal="center" vertical="center"/>
    </xf>
    <xf numFmtId="0" fontId="15" fillId="0" borderId="18" xfId="0" applyFont="1" applyBorder="1"/>
    <xf numFmtId="164" fontId="18" fillId="10" borderId="22" xfId="3" applyFont="1" applyFill="1" applyBorder="1" applyAlignment="1">
      <alignment horizontal="center" vertical="center"/>
    </xf>
    <xf numFmtId="0" fontId="16" fillId="8" borderId="17" xfId="0" applyFont="1" applyFill="1" applyBorder="1"/>
    <xf numFmtId="0" fontId="16" fillId="8" borderId="15" xfId="0" applyFont="1" applyFill="1" applyBorder="1"/>
    <xf numFmtId="166" fontId="16" fillId="8" borderId="15" xfId="2" applyNumberFormat="1" applyFont="1" applyFill="1" applyBorder="1"/>
    <xf numFmtId="166" fontId="16" fillId="8" borderId="16" xfId="2" applyNumberFormat="1" applyFont="1" applyFill="1" applyBorder="1"/>
    <xf numFmtId="49" fontId="17" fillId="10" borderId="23" xfId="0" applyNumberFormat="1" applyFont="1" applyFill="1" applyBorder="1" applyAlignment="1">
      <alignment horizontal="center" vertical="center"/>
    </xf>
    <xf numFmtId="0" fontId="17" fillId="10" borderId="23" xfId="0" applyFont="1" applyFill="1" applyBorder="1" applyAlignment="1">
      <alignment vertical="center" wrapText="1" shrinkToFit="1"/>
    </xf>
    <xf numFmtId="166" fontId="18" fillId="10" borderId="23" xfId="2" applyNumberFormat="1" applyFont="1" applyFill="1" applyBorder="1" applyAlignment="1">
      <alignment horizontal="center" vertical="center"/>
    </xf>
    <xf numFmtId="49" fontId="17" fillId="9" borderId="23" xfId="0" applyNumberFormat="1" applyFont="1" applyFill="1" applyBorder="1" applyAlignment="1">
      <alignment horizontal="center" vertical="center"/>
    </xf>
    <xf numFmtId="166" fontId="18" fillId="9" borderId="23" xfId="2" applyNumberFormat="1" applyFont="1" applyFill="1" applyBorder="1" applyAlignment="1">
      <alignment horizontal="center" vertical="center"/>
    </xf>
    <xf numFmtId="0" fontId="16" fillId="0" borderId="18" xfId="0" applyFont="1" applyBorder="1"/>
    <xf numFmtId="0" fontId="16" fillId="10" borderId="18" xfId="0" applyFont="1" applyFill="1" applyBorder="1"/>
    <xf numFmtId="0" fontId="16" fillId="9" borderId="24" xfId="0" applyFont="1" applyFill="1" applyBorder="1" applyAlignment="1">
      <alignment vertical="center"/>
    </xf>
    <xf numFmtId="49" fontId="17" fillId="10" borderId="25" xfId="0" applyNumberFormat="1" applyFont="1" applyFill="1" applyBorder="1" applyAlignment="1">
      <alignment horizontal="center" vertical="center"/>
    </xf>
    <xf numFmtId="164" fontId="18" fillId="10" borderId="25" xfId="3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vertical="center"/>
    </xf>
    <xf numFmtId="49" fontId="17" fillId="7" borderId="11" xfId="0" applyNumberFormat="1" applyFont="1" applyFill="1" applyBorder="1" applyAlignment="1">
      <alignment horizontal="center" vertical="center"/>
    </xf>
    <xf numFmtId="0" fontId="16" fillId="7" borderId="11" xfId="0" applyFont="1" applyFill="1" applyBorder="1"/>
    <xf numFmtId="166" fontId="18" fillId="7" borderId="11" xfId="2" applyNumberFormat="1" applyFont="1" applyFill="1" applyBorder="1" applyAlignment="1">
      <alignment horizontal="center" vertical="center"/>
    </xf>
    <xf numFmtId="166" fontId="18" fillId="7" borderId="28" xfId="2" applyNumberFormat="1" applyFont="1" applyFill="1" applyBorder="1" applyAlignment="1">
      <alignment horizontal="center" vertical="center"/>
    </xf>
    <xf numFmtId="164" fontId="18" fillId="9" borderId="23" xfId="3" applyFont="1" applyFill="1" applyBorder="1" applyAlignment="1">
      <alignment horizontal="center" vertical="center"/>
    </xf>
    <xf numFmtId="164" fontId="18" fillId="10" borderId="23" xfId="3" applyFont="1" applyFill="1" applyBorder="1" applyAlignment="1">
      <alignment horizontal="center" vertical="center"/>
    </xf>
    <xf numFmtId="49" fontId="17" fillId="5" borderId="11" xfId="0" applyNumberFormat="1" applyFont="1" applyFill="1" applyBorder="1" applyAlignment="1">
      <alignment horizontal="center" vertical="center"/>
    </xf>
    <xf numFmtId="164" fontId="18" fillId="5" borderId="1" xfId="3" applyFont="1" applyFill="1" applyBorder="1" applyAlignment="1">
      <alignment horizontal="center" vertical="center"/>
    </xf>
    <xf numFmtId="166" fontId="18" fillId="7" borderId="1" xfId="2" applyNumberFormat="1" applyFont="1" applyFill="1" applyBorder="1" applyAlignment="1">
      <alignment horizontal="center" vertical="center"/>
    </xf>
    <xf numFmtId="164" fontId="18" fillId="10" borderId="26" xfId="3" applyFont="1" applyFill="1" applyBorder="1" applyAlignment="1">
      <alignment horizontal="center" vertical="center"/>
    </xf>
    <xf numFmtId="0" fontId="16" fillId="9" borderId="21" xfId="0" applyFont="1" applyFill="1" applyBorder="1" applyAlignment="1">
      <alignment vertical="center"/>
    </xf>
    <xf numFmtId="164" fontId="18" fillId="9" borderId="14" xfId="3" applyFont="1" applyFill="1" applyBorder="1" applyAlignment="1">
      <alignment horizontal="center" vertical="center"/>
    </xf>
    <xf numFmtId="164" fontId="18" fillId="10" borderId="14" xfId="3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20" fillId="3" borderId="1" xfId="0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20" fillId="2" borderId="0" xfId="0" applyFont="1" applyFill="1" applyAlignment="1" applyProtection="1">
      <alignment horizontal="center" vertical="center"/>
      <protection locked="0" hidden="1"/>
    </xf>
    <xf numFmtId="0" fontId="18" fillId="2" borderId="2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0" fillId="0" borderId="0" xfId="0" applyFont="1" applyAlignment="1">
      <alignment vertical="center"/>
    </xf>
    <xf numFmtId="0" fontId="18" fillId="4" borderId="8" xfId="0" applyFont="1" applyFill="1" applyBorder="1" applyAlignment="1" applyProtection="1">
      <alignment horizontal="center" vertical="top" textRotation="90" wrapText="1"/>
      <protection locked="0" hidden="1"/>
    </xf>
    <xf numFmtId="0" fontId="18" fillId="4" borderId="9" xfId="0" applyFont="1" applyFill="1" applyBorder="1" applyAlignment="1" applyProtection="1">
      <alignment horizontal="center" vertical="top" textRotation="90" wrapText="1"/>
      <protection locked="0" hidden="1"/>
    </xf>
    <xf numFmtId="0" fontId="17" fillId="10" borderId="18" xfId="0" applyFont="1" applyFill="1" applyBorder="1" applyAlignment="1">
      <alignment vertical="center" wrapText="1" shrinkToFit="1"/>
    </xf>
    <xf numFmtId="0" fontId="17" fillId="5" borderId="6" xfId="0" applyFont="1" applyFill="1" applyBorder="1" applyAlignment="1">
      <alignment vertical="center" wrapText="1" shrinkToFit="1"/>
    </xf>
    <xf numFmtId="0" fontId="20" fillId="9" borderId="0" xfId="0" applyFont="1" applyFill="1" applyAlignment="1">
      <alignment vertical="center"/>
    </xf>
    <xf numFmtId="0" fontId="17" fillId="10" borderId="25" xfId="0" applyFont="1" applyFill="1" applyBorder="1" applyAlignment="1">
      <alignment vertical="center" wrapText="1" shrinkToFit="1"/>
    </xf>
    <xf numFmtId="0" fontId="17" fillId="9" borderId="18" xfId="0" applyFont="1" applyFill="1" applyBorder="1" applyAlignment="1">
      <alignment vertical="center" wrapText="1" shrinkToFit="1"/>
    </xf>
    <xf numFmtId="166" fontId="18" fillId="10" borderId="22" xfId="2" applyNumberFormat="1" applyFont="1" applyFill="1" applyBorder="1" applyAlignment="1">
      <alignment horizontal="center" vertical="center"/>
    </xf>
    <xf numFmtId="0" fontId="16" fillId="9" borderId="27" xfId="0" applyFont="1" applyFill="1" applyBorder="1" applyAlignment="1">
      <alignment vertical="center"/>
    </xf>
    <xf numFmtId="166" fontId="18" fillId="9" borderId="14" xfId="2" applyNumberFormat="1" applyFont="1" applyFill="1" applyBorder="1" applyAlignment="1">
      <alignment horizontal="center" vertical="center"/>
    </xf>
    <xf numFmtId="166" fontId="18" fillId="10" borderId="14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3" fillId="2" borderId="0" xfId="0" applyFont="1" applyFill="1" applyAlignment="1">
      <alignment vertical="center"/>
    </xf>
    <xf numFmtId="165" fontId="18" fillId="2" borderId="0" xfId="1" applyNumberFormat="1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16" fillId="9" borderId="18" xfId="0" applyFont="1" applyFill="1" applyBorder="1"/>
    <xf numFmtId="0" fontId="16" fillId="0" borderId="23" xfId="0" applyFont="1" applyBorder="1"/>
    <xf numFmtId="0" fontId="16" fillId="9" borderId="3" xfId="0" applyFont="1" applyFill="1" applyBorder="1" applyAlignment="1">
      <alignment vertical="center"/>
    </xf>
    <xf numFmtId="49" fontId="17" fillId="9" borderId="4" xfId="0" applyNumberFormat="1" applyFont="1" applyFill="1" applyBorder="1" applyAlignment="1">
      <alignment horizontal="center" vertical="center"/>
    </xf>
    <xf numFmtId="0" fontId="16" fillId="9" borderId="4" xfId="0" applyFont="1" applyFill="1" applyBorder="1"/>
    <xf numFmtId="164" fontId="18" fillId="9" borderId="4" xfId="3" applyFont="1" applyFill="1" applyBorder="1" applyAlignment="1">
      <alignment horizontal="center" vertical="center"/>
    </xf>
    <xf numFmtId="166" fontId="18" fillId="9" borderId="4" xfId="2" applyNumberFormat="1" applyFont="1" applyFill="1" applyBorder="1" applyAlignment="1">
      <alignment horizontal="center" vertical="center"/>
    </xf>
    <xf numFmtId="166" fontId="18" fillId="9" borderId="13" xfId="2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 hidden="1"/>
    </xf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5" fontId="13" fillId="2" borderId="0" xfId="1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11" fillId="2" borderId="39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30" fillId="2" borderId="18" xfId="0" applyFont="1" applyFill="1" applyBorder="1" applyAlignment="1">
      <alignment vertical="center"/>
    </xf>
    <xf numFmtId="165" fontId="31" fillId="9" borderId="18" xfId="1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30" fillId="2" borderId="39" xfId="0" applyFont="1" applyFill="1" applyBorder="1" applyAlignment="1">
      <alignment vertical="center"/>
    </xf>
    <xf numFmtId="0" fontId="30" fillId="0" borderId="18" xfId="0" applyFont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30" fillId="2" borderId="30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31" fillId="4" borderId="8" xfId="0" applyFont="1" applyFill="1" applyBorder="1" applyAlignment="1" applyProtection="1">
      <alignment horizontal="center" vertical="center" textRotation="90" wrapText="1"/>
      <protection locked="0" hidden="1"/>
    </xf>
    <xf numFmtId="0" fontId="31" fillId="4" borderId="9" xfId="0" applyFont="1" applyFill="1" applyBorder="1" applyAlignment="1" applyProtection="1">
      <alignment horizontal="center" vertical="center" textRotation="90" wrapText="1"/>
      <protection locked="0" hidden="1"/>
    </xf>
    <xf numFmtId="0" fontId="32" fillId="4" borderId="8" xfId="0" applyFont="1" applyFill="1" applyBorder="1" applyAlignment="1" applyProtection="1">
      <alignment horizontal="center" vertical="center" wrapText="1"/>
      <protection locked="0" hidden="1"/>
    </xf>
    <xf numFmtId="49" fontId="27" fillId="2" borderId="17" xfId="0" applyNumberFormat="1" applyFont="1" applyFill="1" applyBorder="1" applyAlignment="1">
      <alignment horizontal="center" vertical="center"/>
    </xf>
    <xf numFmtId="49" fontId="27" fillId="2" borderId="15" xfId="0" applyNumberFormat="1" applyFont="1" applyFill="1" applyBorder="1" applyAlignment="1">
      <alignment horizontal="center" vertical="center"/>
    </xf>
    <xf numFmtId="49" fontId="29" fillId="11" borderId="15" xfId="0" applyNumberFormat="1" applyFont="1" applyFill="1" applyBorder="1" applyAlignment="1">
      <alignment horizontal="center" vertical="center"/>
    </xf>
    <xf numFmtId="0" fontId="29" fillId="11" borderId="32" xfId="0" applyFont="1" applyFill="1" applyBorder="1" applyAlignment="1">
      <alignment vertical="center" wrapText="1" shrinkToFit="1"/>
    </xf>
    <xf numFmtId="165" fontId="29" fillId="11" borderId="33" xfId="1" applyNumberFormat="1" applyFont="1" applyFill="1" applyBorder="1" applyAlignment="1">
      <alignment horizontal="center" vertical="center"/>
    </xf>
    <xf numFmtId="165" fontId="27" fillId="11" borderId="29" xfId="1" applyNumberFormat="1" applyFont="1" applyFill="1" applyBorder="1" applyAlignment="1">
      <alignment horizontal="center" vertical="center"/>
    </xf>
    <xf numFmtId="165" fontId="27" fillId="11" borderId="33" xfId="1" applyNumberFormat="1" applyFont="1" applyFill="1" applyBorder="1" applyAlignment="1">
      <alignment horizontal="center" vertical="center"/>
    </xf>
    <xf numFmtId="49" fontId="28" fillId="9" borderId="21" xfId="0" applyNumberFormat="1" applyFont="1" applyFill="1" applyBorder="1" applyAlignment="1">
      <alignment horizontal="center" vertical="center"/>
    </xf>
    <xf numFmtId="49" fontId="31" fillId="9" borderId="18" xfId="0" applyNumberFormat="1" applyFont="1" applyFill="1" applyBorder="1" applyAlignment="1">
      <alignment horizontal="center" vertical="center"/>
    </xf>
    <xf numFmtId="0" fontId="31" fillId="9" borderId="18" xfId="0" applyFont="1" applyFill="1" applyBorder="1" applyAlignment="1">
      <alignment vertical="center" wrapText="1" shrinkToFit="1"/>
    </xf>
    <xf numFmtId="165" fontId="31" fillId="9" borderId="22" xfId="1" applyNumberFormat="1" applyFont="1" applyFill="1" applyBorder="1" applyAlignment="1">
      <alignment horizontal="center" vertical="center"/>
    </xf>
    <xf numFmtId="49" fontId="28" fillId="9" borderId="36" xfId="0" applyNumberFormat="1" applyFont="1" applyFill="1" applyBorder="1" applyAlignment="1">
      <alignment horizontal="center" vertical="center"/>
    </xf>
    <xf numFmtId="49" fontId="31" fillId="9" borderId="37" xfId="0" applyNumberFormat="1" applyFont="1" applyFill="1" applyBorder="1" applyAlignment="1">
      <alignment horizontal="center" vertical="center"/>
    </xf>
    <xf numFmtId="0" fontId="31" fillId="9" borderId="37" xfId="0" applyFont="1" applyFill="1" applyBorder="1" applyAlignment="1">
      <alignment vertical="center" wrapText="1" shrinkToFit="1"/>
    </xf>
    <xf numFmtId="165" fontId="31" fillId="9" borderId="37" xfId="1" applyNumberFormat="1" applyFont="1" applyFill="1" applyBorder="1" applyAlignment="1">
      <alignment horizontal="center" vertical="center"/>
    </xf>
    <xf numFmtId="49" fontId="31" fillId="9" borderId="21" xfId="0" applyNumberFormat="1" applyFont="1" applyFill="1" applyBorder="1" applyAlignment="1">
      <alignment horizontal="center" vertical="center"/>
    </xf>
    <xf numFmtId="49" fontId="31" fillId="10" borderId="18" xfId="0" applyNumberFormat="1" applyFont="1" applyFill="1" applyBorder="1" applyAlignment="1">
      <alignment horizontal="center" vertical="center"/>
    </xf>
    <xf numFmtId="49" fontId="28" fillId="10" borderId="18" xfId="0" applyNumberFormat="1" applyFont="1" applyFill="1" applyBorder="1" applyAlignment="1">
      <alignment horizontal="center" vertical="center"/>
    </xf>
    <xf numFmtId="165" fontId="31" fillId="10" borderId="18" xfId="1" applyNumberFormat="1" applyFont="1" applyFill="1" applyBorder="1" applyAlignment="1">
      <alignment horizontal="center" vertical="center"/>
    </xf>
    <xf numFmtId="165" fontId="31" fillId="10" borderId="22" xfId="1" applyNumberFormat="1" applyFont="1" applyFill="1" applyBorder="1" applyAlignment="1">
      <alignment horizontal="center" vertical="center"/>
    </xf>
    <xf numFmtId="165" fontId="31" fillId="9" borderId="18" xfId="1" applyNumberFormat="1" applyFont="1" applyFill="1" applyBorder="1" applyAlignment="1">
      <alignment vertical="center"/>
    </xf>
    <xf numFmtId="0" fontId="31" fillId="10" borderId="18" xfId="0" applyFont="1" applyFill="1" applyBorder="1" applyAlignment="1">
      <alignment vertical="center" wrapText="1" shrinkToFit="1"/>
    </xf>
    <xf numFmtId="0" fontId="33" fillId="12" borderId="38" xfId="0" applyFont="1" applyFill="1" applyBorder="1" applyAlignment="1">
      <alignment vertical="center"/>
    </xf>
    <xf numFmtId="49" fontId="34" fillId="12" borderId="29" xfId="0" applyNumberFormat="1" applyFont="1" applyFill="1" applyBorder="1" applyAlignment="1">
      <alignment horizontal="center" vertical="center"/>
    </xf>
    <xf numFmtId="0" fontId="32" fillId="12" borderId="29" xfId="0" applyFont="1" applyFill="1" applyBorder="1" applyAlignment="1">
      <alignment horizontal="center" vertical="center" wrapText="1" shrinkToFit="1"/>
    </xf>
    <xf numFmtId="165" fontId="31" fillId="12" borderId="33" xfId="1" applyNumberFormat="1" applyFont="1" applyFill="1" applyBorder="1" applyAlignment="1">
      <alignment horizontal="center" vertical="center"/>
    </xf>
    <xf numFmtId="165" fontId="32" fillId="12" borderId="33" xfId="1" applyNumberFormat="1" applyFont="1" applyFill="1" applyBorder="1" applyAlignment="1">
      <alignment horizontal="center" vertical="center"/>
    </xf>
    <xf numFmtId="49" fontId="31" fillId="5" borderId="3" xfId="0" applyNumberFormat="1" applyFont="1" applyFill="1" applyBorder="1" applyAlignment="1">
      <alignment horizontal="center" vertical="center"/>
    </xf>
    <xf numFmtId="49" fontId="31" fillId="5" borderId="4" xfId="0" applyNumberFormat="1" applyFont="1" applyFill="1" applyBorder="1" applyAlignment="1">
      <alignment horizontal="center" vertical="center"/>
    </xf>
    <xf numFmtId="0" fontId="31" fillId="5" borderId="35" xfId="0" applyFont="1" applyFill="1" applyBorder="1" applyAlignment="1">
      <alignment vertical="center" wrapText="1" shrinkToFit="1"/>
    </xf>
    <xf numFmtId="165" fontId="31" fillId="5" borderId="8" xfId="1" applyNumberFormat="1" applyFont="1" applyFill="1" applyBorder="1" applyAlignment="1">
      <alignment horizontal="center" vertical="center"/>
    </xf>
    <xf numFmtId="49" fontId="28" fillId="2" borderId="18" xfId="0" applyNumberFormat="1" applyFont="1" applyFill="1" applyBorder="1" applyAlignment="1">
      <alignment horizontal="center" vertical="center"/>
    </xf>
    <xf numFmtId="49" fontId="28" fillId="9" borderId="18" xfId="0" applyNumberFormat="1" applyFont="1" applyFill="1" applyBorder="1" applyAlignment="1">
      <alignment horizontal="center" vertical="center"/>
    </xf>
    <xf numFmtId="49" fontId="17" fillId="9" borderId="20" xfId="0" applyNumberFormat="1" applyFont="1" applyFill="1" applyBorder="1" applyAlignment="1">
      <alignment horizontal="center" vertical="center"/>
    </xf>
    <xf numFmtId="0" fontId="16" fillId="0" borderId="20" xfId="0" applyFont="1" applyBorder="1"/>
    <xf numFmtId="164" fontId="18" fillId="9" borderId="20" xfId="3" applyFont="1" applyFill="1" applyBorder="1" applyAlignment="1">
      <alignment horizontal="center" vertical="center"/>
    </xf>
    <xf numFmtId="166" fontId="18" fillId="9" borderId="20" xfId="2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 vertical="center"/>
    </xf>
    <xf numFmtId="0" fontId="16" fillId="9" borderId="36" xfId="0" applyFont="1" applyFill="1" applyBorder="1" applyAlignment="1">
      <alignment vertical="center"/>
    </xf>
    <xf numFmtId="49" fontId="17" fillId="9" borderId="37" xfId="0" applyNumberFormat="1" applyFont="1" applyFill="1" applyBorder="1" applyAlignment="1">
      <alignment horizontal="center" vertical="center"/>
    </xf>
    <xf numFmtId="0" fontId="16" fillId="0" borderId="37" xfId="0" applyFont="1" applyBorder="1"/>
    <xf numFmtId="164" fontId="18" fillId="9" borderId="37" xfId="3" applyFont="1" applyFill="1" applyBorder="1" applyAlignment="1">
      <alignment horizontal="center" vertical="center"/>
    </xf>
    <xf numFmtId="166" fontId="18" fillId="9" borderId="37" xfId="2" applyNumberFormat="1" applyFont="1" applyFill="1" applyBorder="1" applyAlignment="1">
      <alignment horizontal="center" vertical="center"/>
    </xf>
    <xf numFmtId="166" fontId="18" fillId="9" borderId="34" xfId="2" applyNumberFormat="1" applyFont="1" applyFill="1" applyBorder="1" applyAlignment="1">
      <alignment horizontal="center" vertical="center"/>
    </xf>
    <xf numFmtId="164" fontId="18" fillId="7" borderId="11" xfId="3" applyFont="1" applyFill="1" applyBorder="1" applyAlignment="1">
      <alignment horizontal="center" vertical="center"/>
    </xf>
    <xf numFmtId="0" fontId="16" fillId="9" borderId="19" xfId="0" applyFont="1" applyFill="1" applyBorder="1" applyAlignment="1">
      <alignment vertical="center"/>
    </xf>
    <xf numFmtId="166" fontId="18" fillId="9" borderId="40" xfId="2" applyNumberFormat="1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textRotation="90" wrapText="1"/>
    </xf>
    <xf numFmtId="0" fontId="18" fillId="6" borderId="17" xfId="0" applyFont="1" applyFill="1" applyBorder="1" applyAlignment="1">
      <alignment horizontal="center" vertical="center" textRotation="90" wrapText="1"/>
    </xf>
    <xf numFmtId="0" fontId="18" fillId="4" borderId="4" xfId="0" applyFont="1" applyFill="1" applyBorder="1" applyAlignment="1">
      <alignment horizontal="center" vertical="center" textRotation="90" wrapText="1"/>
    </xf>
    <xf numFmtId="0" fontId="18" fillId="4" borderId="15" xfId="0" applyFont="1" applyFill="1" applyBorder="1" applyAlignment="1">
      <alignment horizontal="center" vertical="center" textRotation="90" wrapText="1"/>
    </xf>
    <xf numFmtId="0" fontId="18" fillId="4" borderId="13" xfId="0" applyFont="1" applyFill="1" applyBorder="1" applyAlignment="1">
      <alignment horizontal="center" vertical="center" textRotation="90" wrapText="1"/>
    </xf>
    <xf numFmtId="0" fontId="18" fillId="4" borderId="16" xfId="0" applyFont="1" applyFill="1" applyBorder="1" applyAlignment="1">
      <alignment horizontal="center" vertical="center" textRotation="90" wrapText="1"/>
    </xf>
    <xf numFmtId="0" fontId="18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1" fillId="4" borderId="3" xfId="0" applyFont="1" applyFill="1" applyBorder="1" applyAlignment="1">
      <alignment horizontal="center" vertical="center" textRotation="90" wrapText="1"/>
    </xf>
    <xf numFmtId="0" fontId="31" fillId="4" borderId="19" xfId="0" applyFont="1" applyFill="1" applyBorder="1" applyAlignment="1">
      <alignment horizontal="center" vertical="center" textRotation="90" wrapText="1"/>
    </xf>
    <xf numFmtId="0" fontId="31" fillId="4" borderId="4" xfId="0" applyFont="1" applyFill="1" applyBorder="1" applyAlignment="1">
      <alignment horizontal="center" vertical="center" textRotation="90" wrapText="1"/>
    </xf>
    <xf numFmtId="0" fontId="31" fillId="4" borderId="20" xfId="0" applyFont="1" applyFill="1" applyBorder="1" applyAlignment="1">
      <alignment horizontal="center" vertical="center" textRotation="90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31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</cellXfs>
  <cellStyles count="8">
    <cellStyle name="Millares" xfId="1" builtinId="3"/>
    <cellStyle name="Millares 2" xfId="5" xr:uid="{00000000-0005-0000-0000-000030000000}"/>
    <cellStyle name="Moneda" xfId="2" builtinId="4"/>
    <cellStyle name="Moneda [0]" xfId="3" builtinId="7"/>
    <cellStyle name="Moneda [0] 2" xfId="7" xr:uid="{00000000-0005-0000-0000-000032000000}"/>
    <cellStyle name="Moneda 2" xfId="4" xr:uid="{00000000-0005-0000-0000-00002F000000}"/>
    <cellStyle name="Moneda 3" xfId="6" xr:uid="{00000000-0005-0000-0000-000031000000}"/>
    <cellStyle name="Normal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120741</xdr:colOff>
      <xdr:row>0</xdr:row>
      <xdr:rowOff>0</xdr:rowOff>
    </xdr:from>
    <xdr:to>
      <xdr:col>3</xdr:col>
      <xdr:colOff>281727</xdr:colOff>
      <xdr:row>6</xdr:row>
      <xdr:rowOff>147571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62BB49D0-CD5F-48E7-9AC1-C25A0FA68A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41" y="0"/>
          <a:ext cx="1314718" cy="744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409843</xdr:colOff>
      <xdr:row>3</xdr:row>
      <xdr:rowOff>58760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626ACDF-566A-4282-B6EF-642803134F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0"/>
          <a:ext cx="1314718" cy="744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2"/>
  <sheetViews>
    <sheetView topLeftCell="A33" zoomScale="142" zoomScaleNormal="142" workbookViewId="0">
      <selection activeCell="I43" sqref="I43"/>
    </sheetView>
  </sheetViews>
  <sheetFormatPr baseColWidth="10" defaultRowHeight="12.75" x14ac:dyDescent="0.2"/>
  <cols>
    <col min="1" max="1" width="7" style="4" customWidth="1"/>
    <col min="2" max="2" width="5.85546875" style="4" customWidth="1"/>
    <col min="3" max="3" width="4.42578125" style="4" customWidth="1"/>
    <col min="4" max="4" width="6.140625" style="4" customWidth="1"/>
    <col min="5" max="5" width="4.85546875" style="4" customWidth="1"/>
    <col min="6" max="6" width="6.140625" style="4" customWidth="1"/>
    <col min="7" max="7" width="48.7109375" style="4" customWidth="1"/>
    <col min="8" max="8" width="11.5703125" style="4" customWidth="1"/>
    <col min="9" max="9" width="10.85546875" style="4" customWidth="1"/>
    <col min="10" max="10" width="10.140625" style="4" customWidth="1"/>
    <col min="11" max="11" width="11.140625" style="4" customWidth="1"/>
    <col min="12" max="12" width="9.42578125" style="4" customWidth="1"/>
    <col min="13" max="13" width="9.140625" style="4" customWidth="1"/>
    <col min="14" max="14" width="11.42578125" style="4"/>
    <col min="15" max="15" width="15.42578125" style="4" customWidth="1"/>
    <col min="16" max="16384" width="11.42578125" style="4"/>
  </cols>
  <sheetData>
    <row r="1" spans="1:31" s="41" customFormat="1" x14ac:dyDescent="0.25">
      <c r="D1" s="186" t="s">
        <v>24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31" s="41" customFormat="1" x14ac:dyDescent="0.25">
      <c r="D2" s="187" t="s">
        <v>0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31" s="41" customFormat="1" ht="13.5" hidden="1" thickBot="1" x14ac:dyDescent="0.3">
      <c r="G3" s="42"/>
      <c r="H3" s="41" t="s">
        <v>1</v>
      </c>
      <c r="I3" s="43"/>
      <c r="J3" s="44"/>
    </row>
    <row r="4" spans="1:31" s="41" customFormat="1" hidden="1" x14ac:dyDescent="0.25">
      <c r="G4" s="45"/>
      <c r="H4" s="43"/>
      <c r="I4" s="43"/>
      <c r="J4" s="46"/>
    </row>
    <row r="5" spans="1:31" s="41" customFormat="1" ht="21.75" hidden="1" customHeight="1" x14ac:dyDescent="0.25">
      <c r="G5" s="47"/>
      <c r="H5" s="41" t="s">
        <v>62</v>
      </c>
      <c r="I5" s="43"/>
      <c r="J5" s="46"/>
    </row>
    <row r="6" spans="1:31" s="41" customFormat="1" ht="21.75" customHeight="1" x14ac:dyDescent="0.25">
      <c r="G6" s="48"/>
      <c r="I6" s="43"/>
      <c r="J6" s="46"/>
    </row>
    <row r="7" spans="1:31" s="41" customFormat="1" ht="15.75" customHeight="1" x14ac:dyDescent="0.25">
      <c r="B7" s="49" t="s">
        <v>69</v>
      </c>
      <c r="G7" s="48"/>
      <c r="I7" s="43"/>
      <c r="J7" s="46"/>
    </row>
    <row r="8" spans="1:31" s="53" customFormat="1" ht="6" customHeight="1" thickBot="1" x14ac:dyDescent="0.3">
      <c r="A8" s="41"/>
      <c r="B8" s="41"/>
      <c r="C8" s="50"/>
      <c r="D8" s="43"/>
      <c r="E8" s="51"/>
      <c r="F8" s="43"/>
      <c r="G8" s="43"/>
      <c r="H8" s="41"/>
      <c r="I8" s="41"/>
      <c r="J8" s="43"/>
      <c r="K8" s="52"/>
      <c r="L8" s="41"/>
      <c r="M8" s="43"/>
      <c r="N8" s="43"/>
      <c r="O8" s="43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pans="1:31" s="53" customFormat="1" ht="18.75" customHeight="1" thickBot="1" x14ac:dyDescent="0.3">
      <c r="A9" s="41"/>
      <c r="B9" s="180" t="s">
        <v>11</v>
      </c>
      <c r="C9" s="182" t="s">
        <v>2</v>
      </c>
      <c r="D9" s="182" t="s">
        <v>3</v>
      </c>
      <c r="E9" s="182" t="s">
        <v>4</v>
      </c>
      <c r="F9" s="184" t="s">
        <v>5</v>
      </c>
      <c r="G9" s="188" t="s">
        <v>6</v>
      </c>
      <c r="H9" s="190" t="s">
        <v>7</v>
      </c>
      <c r="I9" s="191"/>
      <c r="J9" s="191"/>
      <c r="K9" s="191"/>
      <c r="L9" s="191"/>
      <c r="M9" s="191"/>
      <c r="N9" s="192"/>
      <c r="O9" s="43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pans="1:31" s="53" customFormat="1" ht="98.25" customHeight="1" thickBot="1" x14ac:dyDescent="0.3">
      <c r="A10" s="41"/>
      <c r="B10" s="181"/>
      <c r="C10" s="183"/>
      <c r="D10" s="183"/>
      <c r="E10" s="183"/>
      <c r="F10" s="185"/>
      <c r="G10" s="189"/>
      <c r="H10" s="54" t="s">
        <v>25</v>
      </c>
      <c r="I10" s="55" t="s">
        <v>26</v>
      </c>
      <c r="J10" s="54" t="s">
        <v>27</v>
      </c>
      <c r="K10" s="55" t="s">
        <v>37</v>
      </c>
      <c r="L10" s="54" t="s">
        <v>28</v>
      </c>
      <c r="M10" s="55" t="s">
        <v>29</v>
      </c>
      <c r="N10" s="54" t="s">
        <v>8</v>
      </c>
      <c r="O10" s="43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pans="1:31" s="53" customFormat="1" ht="13.5" thickBot="1" x14ac:dyDescent="0.25">
      <c r="A11" s="41"/>
      <c r="B11" s="25">
        <v>22</v>
      </c>
      <c r="C11" s="32"/>
      <c r="D11" s="32"/>
      <c r="E11" s="32"/>
      <c r="F11" s="32"/>
      <c r="G11" s="57" t="s">
        <v>21</v>
      </c>
      <c r="H11" s="33">
        <f>(H12+H14+H16+H20+H23+H25+H30+H33)</f>
        <v>87500</v>
      </c>
      <c r="I11" s="33">
        <f>(I12+I14+I16+I20+I23+I25+I28+I30+I33)</f>
        <v>58500</v>
      </c>
      <c r="J11" s="33">
        <f t="shared" ref="J11:M11" si="0">(J12+J14+J16+J20+J23+J25+J30+J33)</f>
        <v>20000</v>
      </c>
      <c r="K11" s="33">
        <f t="shared" si="0"/>
        <v>7500</v>
      </c>
      <c r="L11" s="33">
        <f t="shared" si="0"/>
        <v>10000</v>
      </c>
      <c r="M11" s="33">
        <f t="shared" si="0"/>
        <v>28000</v>
      </c>
      <c r="N11" s="34">
        <f>SUM(H11:M11)</f>
        <v>211500</v>
      </c>
      <c r="O11" s="4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pans="1:31" s="58" customFormat="1" x14ac:dyDescent="0.2">
      <c r="B12" s="22"/>
      <c r="C12" s="23" t="s">
        <v>13</v>
      </c>
      <c r="D12" s="23"/>
      <c r="E12" s="23"/>
      <c r="F12" s="23"/>
      <c r="G12" s="59" t="s">
        <v>57</v>
      </c>
      <c r="H12" s="24"/>
      <c r="I12" s="24">
        <f>SUM(I13:I13)</f>
        <v>7500</v>
      </c>
      <c r="J12" s="24">
        <f>SUM(J13:J13)</f>
        <v>10000</v>
      </c>
      <c r="K12" s="24">
        <f>SUM(K13:K13)</f>
        <v>7500</v>
      </c>
      <c r="L12" s="24">
        <f>SUM(L13:L13)</f>
        <v>3000</v>
      </c>
      <c r="M12" s="24">
        <f>SUM(M13:M13)</f>
        <v>3000</v>
      </c>
      <c r="N12" s="35">
        <f>SUM(H12:M12)</f>
        <v>31000</v>
      </c>
      <c r="O12" s="5"/>
    </row>
    <row r="13" spans="1:31" s="58" customFormat="1" x14ac:dyDescent="0.2">
      <c r="B13" s="36"/>
      <c r="C13" s="1"/>
      <c r="D13" s="1" t="s">
        <v>12</v>
      </c>
      <c r="E13" s="1" t="s">
        <v>33</v>
      </c>
      <c r="F13" s="1" t="s">
        <v>33</v>
      </c>
      <c r="G13" s="60" t="s">
        <v>56</v>
      </c>
      <c r="H13" s="30"/>
      <c r="I13" s="30">
        <v>7500</v>
      </c>
      <c r="J13" s="30">
        <v>10000</v>
      </c>
      <c r="K13" s="30">
        <v>7500</v>
      </c>
      <c r="L13" s="30">
        <v>3000</v>
      </c>
      <c r="M13" s="30">
        <v>3000</v>
      </c>
      <c r="N13" s="37">
        <f t="shared" ref="N13" si="1">SUM(H13:M13)</f>
        <v>31000</v>
      </c>
      <c r="O13" s="5"/>
    </row>
    <row r="14" spans="1:31" s="58" customFormat="1" x14ac:dyDescent="0.2">
      <c r="B14" s="36"/>
      <c r="C14" s="6" t="s">
        <v>31</v>
      </c>
      <c r="D14" s="6"/>
      <c r="E14" s="6"/>
      <c r="F14" s="6"/>
      <c r="G14" s="56" t="s">
        <v>59</v>
      </c>
      <c r="H14" s="31">
        <f>SUM(H15)</f>
        <v>15000</v>
      </c>
      <c r="I14" s="31"/>
      <c r="J14" s="31"/>
      <c r="K14" s="31"/>
      <c r="L14" s="31"/>
      <c r="M14" s="31"/>
      <c r="N14" s="38">
        <f>SUM(H14:M14)</f>
        <v>15000</v>
      </c>
      <c r="O14" s="5"/>
    </row>
    <row r="15" spans="1:31" s="58" customFormat="1" x14ac:dyDescent="0.2">
      <c r="B15" s="36"/>
      <c r="C15" s="1"/>
      <c r="D15" s="1" t="s">
        <v>32</v>
      </c>
      <c r="E15" s="1"/>
      <c r="F15" s="1"/>
      <c r="G15" s="20" t="s">
        <v>58</v>
      </c>
      <c r="H15" s="30">
        <v>15000</v>
      </c>
      <c r="I15" s="30"/>
      <c r="J15" s="30"/>
      <c r="K15" s="30"/>
      <c r="L15" s="30"/>
      <c r="M15" s="30"/>
      <c r="N15" s="37">
        <f>SUM(H15:M15)</f>
        <v>15000</v>
      </c>
      <c r="O15" s="5"/>
    </row>
    <row r="16" spans="1:31" x14ac:dyDescent="0.2">
      <c r="B16" s="36"/>
      <c r="C16" s="6" t="s">
        <v>14</v>
      </c>
      <c r="D16" s="6"/>
      <c r="E16" s="6"/>
      <c r="F16" s="6"/>
      <c r="G16" s="56" t="s">
        <v>38</v>
      </c>
      <c r="H16" s="8">
        <f>SUM(H17:H18)</f>
        <v>7500</v>
      </c>
      <c r="I16" s="8">
        <f>SUM(I17:I19)</f>
        <v>9000</v>
      </c>
      <c r="J16" s="8">
        <f t="shared" ref="J16:M16" si="2">SUM(J17:J18)</f>
        <v>0</v>
      </c>
      <c r="K16" s="8">
        <f t="shared" si="2"/>
        <v>0</v>
      </c>
      <c r="L16" s="8">
        <f t="shared" si="2"/>
        <v>0</v>
      </c>
      <c r="M16" s="8">
        <f t="shared" si="2"/>
        <v>0</v>
      </c>
      <c r="N16" s="61">
        <f t="shared" ref="N16" si="3">SUM(H16:M16)</f>
        <v>16500</v>
      </c>
      <c r="T16" s="4">
        <f>48200+15000</f>
        <v>63200</v>
      </c>
    </row>
    <row r="17" spans="2:14" x14ac:dyDescent="0.2">
      <c r="B17" s="62"/>
      <c r="C17" s="18"/>
      <c r="D17" s="18" t="s">
        <v>52</v>
      </c>
      <c r="E17" s="18" t="s">
        <v>33</v>
      </c>
      <c r="F17" s="18" t="s">
        <v>33</v>
      </c>
      <c r="G17" s="20" t="s">
        <v>60</v>
      </c>
      <c r="H17" s="19">
        <v>2500</v>
      </c>
      <c r="I17" s="19"/>
      <c r="J17" s="19"/>
      <c r="K17" s="19"/>
      <c r="L17" s="19"/>
      <c r="M17" s="19"/>
      <c r="N17" s="63">
        <f>SUM(H17:M17)</f>
        <v>2500</v>
      </c>
    </row>
    <row r="18" spans="2:14" x14ac:dyDescent="0.2">
      <c r="B18" s="62"/>
      <c r="C18" s="18"/>
      <c r="D18" s="18" t="s">
        <v>43</v>
      </c>
      <c r="E18" s="18" t="s">
        <v>33</v>
      </c>
      <c r="F18" s="18" t="s">
        <v>33</v>
      </c>
      <c r="G18" s="20" t="s">
        <v>61</v>
      </c>
      <c r="H18" s="19">
        <v>5000</v>
      </c>
      <c r="I18" s="19"/>
      <c r="J18" s="19"/>
      <c r="K18" s="19"/>
      <c r="L18" s="19"/>
      <c r="M18" s="19"/>
      <c r="N18" s="63">
        <f t="shared" ref="N18:N19" si="4">SUM(H18:M18)</f>
        <v>5000</v>
      </c>
    </row>
    <row r="19" spans="2:14" ht="18.75" customHeight="1" x14ac:dyDescent="0.2">
      <c r="B19" s="62"/>
      <c r="C19" s="18"/>
      <c r="D19" s="18" t="s">
        <v>39</v>
      </c>
      <c r="E19" s="18" t="s">
        <v>33</v>
      </c>
      <c r="F19" s="18" t="s">
        <v>33</v>
      </c>
      <c r="G19" s="71" t="s">
        <v>40</v>
      </c>
      <c r="H19" s="19"/>
      <c r="I19" s="19">
        <v>9000</v>
      </c>
      <c r="J19" s="19"/>
      <c r="K19" s="19"/>
      <c r="L19" s="19"/>
      <c r="M19" s="19"/>
      <c r="N19" s="63">
        <f t="shared" si="4"/>
        <v>9000</v>
      </c>
    </row>
    <row r="20" spans="2:14" x14ac:dyDescent="0.2">
      <c r="B20" s="62"/>
      <c r="C20" s="15" t="s">
        <v>22</v>
      </c>
      <c r="D20" s="15"/>
      <c r="E20" s="15"/>
      <c r="F20" s="15"/>
      <c r="G20" s="16" t="s">
        <v>41</v>
      </c>
      <c r="H20" s="17">
        <f>SUM(H21:H22)</f>
        <v>13000</v>
      </c>
      <c r="I20" s="17">
        <f>SUM(I21:I21)</f>
        <v>0</v>
      </c>
      <c r="J20" s="17">
        <f>SUM(J21:J21)</f>
        <v>0</v>
      </c>
      <c r="K20" s="17">
        <f>SUM(K21:K21)</f>
        <v>0</v>
      </c>
      <c r="L20" s="17">
        <f>SUM(L21:L21)</f>
        <v>0</v>
      </c>
      <c r="M20" s="17">
        <f>SUM(M21:M21)</f>
        <v>0</v>
      </c>
      <c r="N20" s="64">
        <f t="shared" ref="N20:N34" si="5">SUM(H20:M20)</f>
        <v>13000</v>
      </c>
    </row>
    <row r="21" spans="2:14" s="5" customFormat="1" ht="15" x14ac:dyDescent="0.25">
      <c r="B21" s="62"/>
      <c r="C21" s="18"/>
      <c r="D21" s="18" t="s">
        <v>32</v>
      </c>
      <c r="E21" s="18" t="s">
        <v>33</v>
      </c>
      <c r="F21" s="18" t="s">
        <v>33</v>
      </c>
      <c r="G21" s="9" t="s">
        <v>54</v>
      </c>
      <c r="H21" s="19">
        <v>10000</v>
      </c>
      <c r="I21" s="19"/>
      <c r="J21" s="19"/>
      <c r="K21" s="19"/>
      <c r="L21" s="19"/>
      <c r="M21" s="19"/>
      <c r="N21" s="63">
        <f t="shared" si="5"/>
        <v>10000</v>
      </c>
    </row>
    <row r="22" spans="2:14" s="5" customFormat="1" ht="15" x14ac:dyDescent="0.25">
      <c r="B22" s="62"/>
      <c r="C22" s="18"/>
      <c r="D22" s="18" t="s">
        <v>34</v>
      </c>
      <c r="E22" s="18" t="s">
        <v>63</v>
      </c>
      <c r="F22" s="18" t="s">
        <v>33</v>
      </c>
      <c r="G22" s="9" t="s">
        <v>72</v>
      </c>
      <c r="H22" s="19">
        <v>3000</v>
      </c>
      <c r="I22" s="19"/>
      <c r="J22" s="19"/>
      <c r="K22" s="19"/>
      <c r="L22" s="19"/>
      <c r="M22" s="19"/>
      <c r="N22" s="63">
        <f t="shared" si="5"/>
        <v>3000</v>
      </c>
    </row>
    <row r="23" spans="2:14" x14ac:dyDescent="0.2">
      <c r="B23" s="36"/>
      <c r="C23" s="6" t="s">
        <v>10</v>
      </c>
      <c r="D23" s="6"/>
      <c r="E23" s="6"/>
      <c r="F23" s="6"/>
      <c r="G23" s="21" t="s">
        <v>30</v>
      </c>
      <c r="H23" s="7">
        <f t="shared" ref="H23:M23" si="6">SUM(H24:H24)</f>
        <v>0</v>
      </c>
      <c r="I23" s="7">
        <f t="shared" si="6"/>
        <v>5000</v>
      </c>
      <c r="J23" s="7">
        <f t="shared" si="6"/>
        <v>0</v>
      </c>
      <c r="K23" s="7">
        <f t="shared" si="6"/>
        <v>0</v>
      </c>
      <c r="L23" s="7">
        <f t="shared" si="6"/>
        <v>0</v>
      </c>
      <c r="M23" s="7">
        <f t="shared" si="6"/>
        <v>0</v>
      </c>
      <c r="N23" s="64">
        <f t="shared" si="5"/>
        <v>5000</v>
      </c>
    </row>
    <row r="24" spans="2:14" x14ac:dyDescent="0.2">
      <c r="B24" s="36"/>
      <c r="C24" s="1"/>
      <c r="D24" s="1" t="s">
        <v>12</v>
      </c>
      <c r="E24" s="1" t="s">
        <v>33</v>
      </c>
      <c r="F24" s="1" t="s">
        <v>33</v>
      </c>
      <c r="G24" s="20" t="s">
        <v>42</v>
      </c>
      <c r="H24" s="2"/>
      <c r="I24" s="3">
        <v>5000</v>
      </c>
      <c r="J24" s="3"/>
      <c r="K24" s="3"/>
      <c r="L24" s="3"/>
      <c r="M24" s="3"/>
      <c r="N24" s="63">
        <f t="shared" si="5"/>
        <v>5000</v>
      </c>
    </row>
    <row r="25" spans="2:14" x14ac:dyDescent="0.2">
      <c r="B25" s="36"/>
      <c r="C25" s="6" t="s">
        <v>23</v>
      </c>
      <c r="D25" s="6"/>
      <c r="E25" s="6"/>
      <c r="F25" s="6"/>
      <c r="G25" s="21" t="s">
        <v>45</v>
      </c>
      <c r="H25" s="7">
        <f>SUM(H27:H27)</f>
        <v>0</v>
      </c>
      <c r="I25" s="7">
        <f>SUM(I26:I27)</f>
        <v>28000</v>
      </c>
      <c r="J25" s="7">
        <f>SUM(J27:J27)</f>
        <v>10000</v>
      </c>
      <c r="K25" s="7">
        <f>SUM(K27:K27)</f>
        <v>0</v>
      </c>
      <c r="L25" s="7">
        <f>SUM(L26:L27)</f>
        <v>7000</v>
      </c>
      <c r="M25" s="7">
        <f>SUM(M27:M27)</f>
        <v>25000</v>
      </c>
      <c r="N25" s="64">
        <f>SUM(H25:M25)</f>
        <v>70000</v>
      </c>
    </row>
    <row r="26" spans="2:14" s="5" customFormat="1" ht="15" x14ac:dyDescent="0.25">
      <c r="B26" s="36"/>
      <c r="C26" s="1"/>
      <c r="D26" s="1" t="s">
        <v>35</v>
      </c>
      <c r="E26" s="1" t="s">
        <v>33</v>
      </c>
      <c r="F26" s="1" t="s">
        <v>33</v>
      </c>
      <c r="G26" s="9" t="s">
        <v>64</v>
      </c>
      <c r="H26" s="2"/>
      <c r="I26" s="2">
        <v>3000</v>
      </c>
      <c r="J26" s="2"/>
      <c r="K26" s="2"/>
      <c r="L26" s="2">
        <v>7000</v>
      </c>
      <c r="M26" s="2"/>
      <c r="N26" s="63">
        <f>SUM(H26:M26)</f>
        <v>10000</v>
      </c>
    </row>
    <row r="27" spans="2:14" x14ac:dyDescent="0.2">
      <c r="B27" s="36"/>
      <c r="C27" s="1"/>
      <c r="D27" s="1" t="s">
        <v>43</v>
      </c>
      <c r="E27" s="1" t="s">
        <v>33</v>
      </c>
      <c r="F27" s="1" t="s">
        <v>33</v>
      </c>
      <c r="G27" s="20" t="s">
        <v>44</v>
      </c>
      <c r="H27" s="2"/>
      <c r="I27" s="3">
        <v>25000</v>
      </c>
      <c r="J27" s="3">
        <v>10000</v>
      </c>
      <c r="K27" s="3"/>
      <c r="L27" s="3"/>
      <c r="M27" s="3">
        <v>25000</v>
      </c>
      <c r="N27" s="63">
        <f t="shared" si="5"/>
        <v>60000</v>
      </c>
    </row>
    <row r="28" spans="2:14" x14ac:dyDescent="0.2">
      <c r="B28" s="36"/>
      <c r="C28" s="6" t="s">
        <v>70</v>
      </c>
      <c r="D28" s="6"/>
      <c r="E28" s="6"/>
      <c r="F28" s="6"/>
      <c r="G28" s="21" t="s">
        <v>71</v>
      </c>
      <c r="H28" s="7"/>
      <c r="I28" s="8">
        <f>SUM(I29)</f>
        <v>9000</v>
      </c>
      <c r="J28" s="8"/>
      <c r="K28" s="8"/>
      <c r="L28" s="8"/>
      <c r="M28" s="8"/>
      <c r="N28" s="64">
        <f>SUM(H28:M28)</f>
        <v>9000</v>
      </c>
    </row>
    <row r="29" spans="2:14" x14ac:dyDescent="0.2">
      <c r="B29" s="36"/>
      <c r="C29" s="1"/>
      <c r="D29" s="1" t="s">
        <v>39</v>
      </c>
      <c r="E29" s="1" t="s">
        <v>33</v>
      </c>
      <c r="F29" s="1" t="s">
        <v>33</v>
      </c>
      <c r="G29" s="20" t="s">
        <v>40</v>
      </c>
      <c r="H29" s="2"/>
      <c r="I29" s="3">
        <v>9000</v>
      </c>
      <c r="J29" s="3"/>
      <c r="K29" s="3"/>
      <c r="L29" s="3"/>
      <c r="M29" s="3"/>
      <c r="N29" s="63">
        <f>SUM(H29:M29)</f>
        <v>9000</v>
      </c>
    </row>
    <row r="30" spans="2:14" x14ac:dyDescent="0.2">
      <c r="B30" s="36"/>
      <c r="C30" s="6" t="s">
        <v>46</v>
      </c>
      <c r="D30" s="6"/>
      <c r="E30" s="6"/>
      <c r="F30" s="6"/>
      <c r="G30" s="21" t="s">
        <v>47</v>
      </c>
      <c r="H30" s="7">
        <f>SUM(H31:H32)</f>
        <v>50000</v>
      </c>
      <c r="I30" s="7">
        <f t="shared" ref="I30:M30" si="7">SUM(I32)</f>
        <v>0</v>
      </c>
      <c r="J30" s="7">
        <f t="shared" si="7"/>
        <v>0</v>
      </c>
      <c r="K30" s="7">
        <f t="shared" si="7"/>
        <v>0</v>
      </c>
      <c r="L30" s="7">
        <f t="shared" si="7"/>
        <v>0</v>
      </c>
      <c r="M30" s="7">
        <f t="shared" si="7"/>
        <v>0</v>
      </c>
      <c r="N30" s="64">
        <f t="shared" si="5"/>
        <v>50000</v>
      </c>
    </row>
    <row r="31" spans="2:14" s="5" customFormat="1" x14ac:dyDescent="0.2">
      <c r="B31" s="36"/>
      <c r="C31" s="1"/>
      <c r="D31" s="1" t="s">
        <v>32</v>
      </c>
      <c r="E31" s="1" t="s">
        <v>33</v>
      </c>
      <c r="F31" s="1" t="s">
        <v>33</v>
      </c>
      <c r="G31" s="70" t="s">
        <v>65</v>
      </c>
      <c r="H31" s="2">
        <v>22000</v>
      </c>
      <c r="I31" s="2"/>
      <c r="J31" s="2"/>
      <c r="K31" s="2"/>
      <c r="L31" s="2"/>
      <c r="M31" s="2"/>
      <c r="N31" s="63">
        <f t="shared" si="5"/>
        <v>22000</v>
      </c>
    </row>
    <row r="32" spans="2:14" x14ac:dyDescent="0.2">
      <c r="B32" s="36"/>
      <c r="C32" s="1"/>
      <c r="D32" s="1" t="s">
        <v>20</v>
      </c>
      <c r="E32" s="1" t="s">
        <v>33</v>
      </c>
      <c r="F32" s="1" t="s">
        <v>33</v>
      </c>
      <c r="G32" s="20" t="s">
        <v>48</v>
      </c>
      <c r="H32" s="2">
        <v>28000</v>
      </c>
      <c r="I32" s="3"/>
      <c r="J32" s="3"/>
      <c r="K32" s="3"/>
      <c r="L32" s="3"/>
      <c r="M32" s="3"/>
      <c r="N32" s="63">
        <f t="shared" si="5"/>
        <v>28000</v>
      </c>
    </row>
    <row r="33" spans="2:14" x14ac:dyDescent="0.2">
      <c r="B33" s="36"/>
      <c r="C33" s="6" t="s">
        <v>49</v>
      </c>
      <c r="D33" s="6"/>
      <c r="E33" s="6"/>
      <c r="F33" s="6"/>
      <c r="G33" s="21" t="s">
        <v>51</v>
      </c>
      <c r="H33" s="7">
        <f>SUM(H34)</f>
        <v>2000</v>
      </c>
      <c r="I33" s="7">
        <f t="shared" ref="I33:N33" si="8">SUM(I34)</f>
        <v>0</v>
      </c>
      <c r="J33" s="7">
        <f t="shared" si="8"/>
        <v>0</v>
      </c>
      <c r="K33" s="7">
        <f t="shared" si="8"/>
        <v>0</v>
      </c>
      <c r="L33" s="7">
        <f t="shared" si="8"/>
        <v>0</v>
      </c>
      <c r="M33" s="7">
        <f t="shared" si="8"/>
        <v>0</v>
      </c>
      <c r="N33" s="10">
        <f t="shared" si="8"/>
        <v>2000</v>
      </c>
    </row>
    <row r="34" spans="2:14" ht="13.5" thickBot="1" x14ac:dyDescent="0.25">
      <c r="B34" s="171"/>
      <c r="C34" s="172"/>
      <c r="D34" s="172" t="s">
        <v>20</v>
      </c>
      <c r="E34" s="172" t="s">
        <v>33</v>
      </c>
      <c r="F34" s="172" t="s">
        <v>33</v>
      </c>
      <c r="G34" s="173" t="s">
        <v>50</v>
      </c>
      <c r="H34" s="174">
        <v>2000</v>
      </c>
      <c r="I34" s="175"/>
      <c r="J34" s="175"/>
      <c r="K34" s="175"/>
      <c r="L34" s="175"/>
      <c r="M34" s="175"/>
      <c r="N34" s="176">
        <f t="shared" si="5"/>
        <v>2000</v>
      </c>
    </row>
    <row r="35" spans="2:14" ht="13.5" thickBot="1" x14ac:dyDescent="0.25">
      <c r="B35" s="25">
        <v>24</v>
      </c>
      <c r="C35" s="26"/>
      <c r="D35" s="26"/>
      <c r="E35" s="26"/>
      <c r="F35" s="26"/>
      <c r="G35" s="27" t="s">
        <v>53</v>
      </c>
      <c r="H35" s="177">
        <f>SUM(H36)</f>
        <v>11900</v>
      </c>
      <c r="I35" s="28"/>
      <c r="J35" s="28"/>
      <c r="K35" s="28"/>
      <c r="L35" s="28"/>
      <c r="M35" s="28"/>
      <c r="N35" s="29">
        <f t="shared" ref="N35:N43" si="9">SUM(H35:M35)</f>
        <v>11900</v>
      </c>
    </row>
    <row r="36" spans="2:14" ht="13.5" thickBot="1" x14ac:dyDescent="0.25">
      <c r="B36" s="178"/>
      <c r="C36" s="166" t="s">
        <v>85</v>
      </c>
      <c r="D36" s="166" t="s">
        <v>100</v>
      </c>
      <c r="E36" s="166" t="s">
        <v>12</v>
      </c>
      <c r="F36" s="166"/>
      <c r="G36" s="167" t="s">
        <v>101</v>
      </c>
      <c r="H36" s="168">
        <v>11900</v>
      </c>
      <c r="I36" s="169"/>
      <c r="J36" s="169"/>
      <c r="K36" s="169"/>
      <c r="L36" s="169"/>
      <c r="M36" s="169"/>
      <c r="N36" s="179">
        <f t="shared" si="9"/>
        <v>11900</v>
      </c>
    </row>
    <row r="37" spans="2:14" ht="13.5" thickBot="1" x14ac:dyDescent="0.25">
      <c r="B37" s="25">
        <v>26</v>
      </c>
      <c r="C37" s="26"/>
      <c r="D37" s="26"/>
      <c r="E37" s="26"/>
      <c r="F37" s="26"/>
      <c r="G37" s="27" t="s">
        <v>53</v>
      </c>
      <c r="H37" s="28">
        <f t="shared" ref="H37:K37" si="10">SUM(H38)</f>
        <v>1500</v>
      </c>
      <c r="I37" s="28">
        <f t="shared" si="10"/>
        <v>0</v>
      </c>
      <c r="J37" s="28">
        <f t="shared" si="10"/>
        <v>0</v>
      </c>
      <c r="K37" s="28">
        <f t="shared" si="10"/>
        <v>0</v>
      </c>
      <c r="L37" s="28">
        <f>SUM(L38)</f>
        <v>0</v>
      </c>
      <c r="M37" s="28">
        <f t="shared" ref="M37" si="11">SUM(M38)</f>
        <v>0</v>
      </c>
      <c r="N37" s="29">
        <f t="shared" si="9"/>
        <v>1500</v>
      </c>
    </row>
    <row r="38" spans="2:14" ht="13.5" thickBot="1" x14ac:dyDescent="0.25">
      <c r="B38" s="72"/>
      <c r="C38" s="73" t="s">
        <v>13</v>
      </c>
      <c r="D38" s="73" t="s">
        <v>33</v>
      </c>
      <c r="E38" s="73" t="s">
        <v>33</v>
      </c>
      <c r="F38" s="73"/>
      <c r="G38" s="74" t="s">
        <v>66</v>
      </c>
      <c r="H38" s="75">
        <v>1500</v>
      </c>
      <c r="I38" s="76"/>
      <c r="J38" s="76"/>
      <c r="K38" s="76"/>
      <c r="L38" s="76">
        <f>SUM(L40)</f>
        <v>0</v>
      </c>
      <c r="M38" s="76"/>
      <c r="N38" s="77">
        <f t="shared" si="9"/>
        <v>1500</v>
      </c>
    </row>
    <row r="39" spans="2:14" ht="13.5" thickBot="1" x14ac:dyDescent="0.25">
      <c r="B39" s="25">
        <v>29</v>
      </c>
      <c r="C39" s="26"/>
      <c r="D39" s="26"/>
      <c r="E39" s="26"/>
      <c r="F39" s="26"/>
      <c r="G39" s="27" t="s">
        <v>67</v>
      </c>
      <c r="H39" s="177">
        <f>SUM(H40:H41)</f>
        <v>5000</v>
      </c>
      <c r="I39" s="177">
        <f t="shared" ref="I39:M39" si="12">SUM(I40:I41)</f>
        <v>30000</v>
      </c>
      <c r="J39" s="177">
        <f t="shared" si="12"/>
        <v>0</v>
      </c>
      <c r="K39" s="177">
        <f t="shared" si="12"/>
        <v>0</v>
      </c>
      <c r="L39" s="177">
        <f t="shared" si="12"/>
        <v>0</v>
      </c>
      <c r="M39" s="177">
        <f t="shared" si="12"/>
        <v>0</v>
      </c>
      <c r="N39" s="29">
        <f t="shared" si="9"/>
        <v>35000</v>
      </c>
    </row>
    <row r="40" spans="2:14" x14ac:dyDescent="0.2">
      <c r="B40" s="62"/>
      <c r="C40" s="18" t="s">
        <v>14</v>
      </c>
      <c r="D40" s="18" t="s">
        <v>33</v>
      </c>
      <c r="E40" s="18" t="s">
        <v>33</v>
      </c>
      <c r="F40" s="18"/>
      <c r="G40" s="71" t="s">
        <v>68</v>
      </c>
      <c r="H40" s="30">
        <v>5000</v>
      </c>
      <c r="I40" s="19"/>
      <c r="J40" s="19"/>
      <c r="K40" s="19"/>
      <c r="L40" s="19"/>
      <c r="M40" s="19"/>
      <c r="N40" s="63">
        <f t="shared" si="9"/>
        <v>5000</v>
      </c>
    </row>
    <row r="41" spans="2:14" ht="13.5" thickBot="1" x14ac:dyDescent="0.25">
      <c r="B41" s="171"/>
      <c r="C41" s="172" t="s">
        <v>73</v>
      </c>
      <c r="D41" s="172" t="s">
        <v>33</v>
      </c>
      <c r="E41" s="172" t="s">
        <v>33</v>
      </c>
      <c r="F41" s="172"/>
      <c r="G41" s="173" t="s">
        <v>74</v>
      </c>
      <c r="H41" s="174"/>
      <c r="I41" s="175">
        <v>30000</v>
      </c>
      <c r="J41" s="175"/>
      <c r="K41" s="175"/>
      <c r="L41" s="175"/>
      <c r="M41" s="175"/>
      <c r="N41" s="176">
        <f t="shared" si="9"/>
        <v>30000</v>
      </c>
    </row>
    <row r="42" spans="2:14" ht="13.5" thickBot="1" x14ac:dyDescent="0.25">
      <c r="B42" s="25">
        <v>31</v>
      </c>
      <c r="C42" s="26"/>
      <c r="D42" s="26"/>
      <c r="E42" s="26"/>
      <c r="F42" s="26"/>
      <c r="G42" s="27" t="s">
        <v>99</v>
      </c>
      <c r="H42" s="177"/>
      <c r="I42" s="28">
        <f>SUM(I43)</f>
        <v>300000</v>
      </c>
      <c r="J42" s="28"/>
      <c r="K42" s="28"/>
      <c r="L42" s="28"/>
      <c r="M42" s="28"/>
      <c r="N42" s="29">
        <f t="shared" si="9"/>
        <v>300000</v>
      </c>
    </row>
    <row r="43" spans="2:14" x14ac:dyDescent="0.2">
      <c r="B43" s="62"/>
      <c r="C43" s="18" t="s">
        <v>31</v>
      </c>
      <c r="D43" s="18" t="s">
        <v>39</v>
      </c>
      <c r="E43" s="18" t="s">
        <v>33</v>
      </c>
      <c r="F43" s="18" t="s">
        <v>33</v>
      </c>
      <c r="G43" s="71" t="s">
        <v>105</v>
      </c>
      <c r="H43" s="30"/>
      <c r="I43" s="19">
        <v>300000</v>
      </c>
      <c r="J43" s="19"/>
      <c r="K43" s="19"/>
      <c r="L43" s="19"/>
      <c r="M43" s="19"/>
      <c r="N43" s="63">
        <f t="shared" si="9"/>
        <v>300000</v>
      </c>
    </row>
    <row r="44" spans="2:14" ht="13.5" thickBot="1" x14ac:dyDescent="0.25">
      <c r="B44" s="11"/>
      <c r="C44" s="12"/>
      <c r="D44" s="12"/>
      <c r="E44" s="12"/>
      <c r="F44" s="12"/>
      <c r="G44" s="12"/>
      <c r="H44" s="13">
        <f>(H11+H35+H37+H39+H42)</f>
        <v>105900</v>
      </c>
      <c r="I44" s="13">
        <f>(I11+I37+I39+I42)</f>
        <v>388500</v>
      </c>
      <c r="J44" s="13">
        <f>(J11+J37+J39)</f>
        <v>20000</v>
      </c>
      <c r="K44" s="13">
        <f>(K11+K37+K39)</f>
        <v>7500</v>
      </c>
      <c r="L44" s="13">
        <f>(L11+L37+L39)</f>
        <v>10000</v>
      </c>
      <c r="M44" s="13">
        <f>(M11+M37+M39)</f>
        <v>28000</v>
      </c>
      <c r="N44" s="14">
        <f>(H44+I44+J44+K44+L44+M44)</f>
        <v>559900</v>
      </c>
    </row>
    <row r="45" spans="2:14" x14ac:dyDescent="0.2">
      <c r="B45" s="65"/>
    </row>
    <row r="46" spans="2:14" x14ac:dyDescent="0.2">
      <c r="B46" s="39" t="s">
        <v>15</v>
      </c>
      <c r="C46" s="39"/>
      <c r="D46" s="39"/>
      <c r="E46" s="39"/>
      <c r="F46" s="39"/>
      <c r="G46" s="39"/>
      <c r="H46" s="39"/>
      <c r="I46" s="39"/>
      <c r="J46" s="39"/>
      <c r="K46" s="39" t="s">
        <v>16</v>
      </c>
      <c r="L46" s="66"/>
      <c r="M46" s="39"/>
      <c r="N46" s="67"/>
    </row>
    <row r="47" spans="2:14" x14ac:dyDescent="0.2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66"/>
      <c r="M47" s="39"/>
      <c r="N47" s="67"/>
    </row>
    <row r="48" spans="2:14" x14ac:dyDescent="0.2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66"/>
      <c r="M48" s="39"/>
      <c r="N48" s="67"/>
    </row>
    <row r="49" spans="1:14" x14ac:dyDescent="0.2">
      <c r="B49" s="50"/>
      <c r="C49" s="51"/>
      <c r="D49" s="51"/>
      <c r="E49" s="51"/>
      <c r="F49" s="43"/>
      <c r="G49" s="43"/>
      <c r="H49" s="41"/>
      <c r="I49" s="43"/>
      <c r="J49" s="43"/>
      <c r="K49" s="41"/>
      <c r="L49" s="43"/>
      <c r="M49" s="43"/>
      <c r="N49" s="43"/>
    </row>
    <row r="50" spans="1:14" x14ac:dyDescent="0.2">
      <c r="B50" s="49" t="s">
        <v>17</v>
      </c>
      <c r="C50" s="49"/>
      <c r="D50" s="49"/>
      <c r="E50" s="49"/>
      <c r="F50" s="49"/>
      <c r="G50" s="49"/>
      <c r="H50" s="49"/>
      <c r="I50" s="39"/>
      <c r="J50" s="186" t="s">
        <v>18</v>
      </c>
      <c r="K50" s="186"/>
      <c r="L50" s="186"/>
      <c r="M50" s="186"/>
      <c r="N50" s="186"/>
    </row>
    <row r="51" spans="1:14" x14ac:dyDescent="0.2">
      <c r="A51" s="40" t="s">
        <v>55</v>
      </c>
      <c r="H51" s="39"/>
      <c r="I51" s="39"/>
      <c r="J51" s="193" t="s">
        <v>19</v>
      </c>
      <c r="K51" s="193"/>
      <c r="L51" s="193"/>
      <c r="M51" s="193"/>
      <c r="N51" s="193"/>
    </row>
    <row r="52" spans="1:14" x14ac:dyDescent="0.2">
      <c r="H52" s="39"/>
      <c r="I52" s="39"/>
      <c r="J52" s="39"/>
      <c r="K52" s="49"/>
      <c r="L52" s="39"/>
      <c r="M52" s="39"/>
      <c r="N52" s="39"/>
    </row>
    <row r="53" spans="1:14" x14ac:dyDescent="0.2">
      <c r="B53" s="39"/>
      <c r="C53" s="39"/>
      <c r="D53" s="39"/>
      <c r="E53" s="39"/>
      <c r="F53" s="39"/>
      <c r="G53" s="39"/>
    </row>
    <row r="54" spans="1:14" x14ac:dyDescent="0.2">
      <c r="B54" s="68"/>
      <c r="C54" s="68"/>
      <c r="D54" s="68"/>
      <c r="E54" s="68"/>
      <c r="F54" s="68"/>
      <c r="G54" s="68"/>
    </row>
    <row r="55" spans="1:14" x14ac:dyDescent="0.2">
      <c r="B55" s="39"/>
      <c r="C55" s="39"/>
      <c r="D55" s="39"/>
      <c r="E55" s="39"/>
      <c r="F55" s="39"/>
      <c r="G55" s="39"/>
    </row>
    <row r="56" spans="1:14" x14ac:dyDescent="0.2">
      <c r="B56" s="50"/>
      <c r="C56" s="51"/>
      <c r="D56" s="51"/>
      <c r="E56" s="51"/>
      <c r="F56" s="43"/>
      <c r="G56" s="43"/>
      <c r="H56" s="39"/>
      <c r="I56" s="39"/>
      <c r="J56" s="39"/>
      <c r="K56" s="39"/>
      <c r="L56" s="66"/>
      <c r="M56" s="39"/>
      <c r="N56" s="67"/>
    </row>
    <row r="57" spans="1:14" x14ac:dyDescent="0.2">
      <c r="B57" s="39"/>
      <c r="C57" s="49"/>
      <c r="D57" s="49"/>
      <c r="E57" s="49"/>
      <c r="F57" s="49"/>
      <c r="G57" s="49"/>
      <c r="H57" s="68"/>
      <c r="I57" s="68"/>
      <c r="J57" s="68"/>
      <c r="K57" s="68"/>
      <c r="L57" s="68"/>
      <c r="M57" s="68"/>
      <c r="N57" s="68"/>
    </row>
    <row r="58" spans="1:14" x14ac:dyDescent="0.2">
      <c r="B58" s="49"/>
      <c r="C58" s="49"/>
      <c r="D58" s="49"/>
      <c r="E58" s="49"/>
      <c r="F58" s="49"/>
      <c r="G58" s="49"/>
      <c r="H58" s="39"/>
      <c r="I58" s="39"/>
      <c r="J58" s="39"/>
      <c r="K58" s="39"/>
      <c r="L58" s="39"/>
      <c r="M58" s="39"/>
      <c r="N58" s="67"/>
    </row>
    <row r="59" spans="1:14" x14ac:dyDescent="0.2">
      <c r="B59" s="39"/>
      <c r="C59" s="49"/>
      <c r="D59" s="49"/>
      <c r="E59" s="49"/>
      <c r="F59" s="69"/>
      <c r="G59" s="39"/>
      <c r="H59" s="41"/>
      <c r="I59" s="43"/>
      <c r="J59" s="43"/>
      <c r="K59" s="41"/>
      <c r="L59" s="43"/>
      <c r="M59" s="43"/>
      <c r="N59" s="43"/>
    </row>
    <row r="60" spans="1:14" x14ac:dyDescent="0.2">
      <c r="H60" s="49"/>
      <c r="I60" s="39"/>
      <c r="J60" s="39"/>
      <c r="K60" s="39"/>
      <c r="L60" s="49"/>
      <c r="M60" s="49"/>
      <c r="N60" s="49"/>
    </row>
    <row r="61" spans="1:14" x14ac:dyDescent="0.2">
      <c r="H61" s="39"/>
      <c r="I61" s="39"/>
      <c r="J61" s="39"/>
      <c r="K61" s="186"/>
      <c r="L61" s="186"/>
      <c r="M61" s="186"/>
      <c r="N61" s="186"/>
    </row>
    <row r="62" spans="1:14" x14ac:dyDescent="0.2">
      <c r="H62" s="39"/>
      <c r="I62" s="39"/>
      <c r="J62" s="39"/>
      <c r="K62" s="49"/>
      <c r="L62" s="39"/>
      <c r="M62" s="39"/>
      <c r="N62" s="39"/>
    </row>
  </sheetData>
  <mergeCells count="12">
    <mergeCell ref="K61:N61"/>
    <mergeCell ref="D1:N1"/>
    <mergeCell ref="D2:N2"/>
    <mergeCell ref="G9:G10"/>
    <mergeCell ref="H9:N9"/>
    <mergeCell ref="J51:N51"/>
    <mergeCell ref="J50:N50"/>
    <mergeCell ref="B9:B10"/>
    <mergeCell ref="C9:C10"/>
    <mergeCell ref="D9:D10"/>
    <mergeCell ref="E9:E10"/>
    <mergeCell ref="F9:F10"/>
  </mergeCells>
  <pageMargins left="1.0236220472440944" right="0.23622047244094491" top="0.15748031496062992" bottom="0.15748031496062992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E37A-F1F2-420B-815C-B30563195F9F}">
  <dimension ref="A1:AD151"/>
  <sheetViews>
    <sheetView tabSelected="1" topLeftCell="A20" zoomScale="124" zoomScaleNormal="124" workbookViewId="0">
      <selection activeCell="H28" sqref="H28"/>
    </sheetView>
  </sheetViews>
  <sheetFormatPr baseColWidth="10" defaultRowHeight="15" x14ac:dyDescent="0.25"/>
  <cols>
    <col min="1" max="1" width="3.7109375" style="78" customWidth="1"/>
    <col min="2" max="2" width="7.7109375" style="93" customWidth="1"/>
    <col min="3" max="3" width="5.85546875" style="93" customWidth="1"/>
    <col min="4" max="4" width="6.85546875" style="87" customWidth="1"/>
    <col min="5" max="5" width="5.7109375" style="83" customWidth="1"/>
    <col min="6" max="6" width="7.7109375" style="83" customWidth="1"/>
    <col min="7" max="7" width="33.85546875" style="78" customWidth="1"/>
    <col min="8" max="8" width="20" style="107" customWidth="1"/>
    <col min="9" max="9" width="15" style="83" customWidth="1"/>
    <col min="10" max="10" width="12.140625" style="83" customWidth="1"/>
    <col min="11" max="11" width="12.42578125" style="78" customWidth="1"/>
    <col min="12" max="12" width="11.28515625" style="83" customWidth="1"/>
    <col min="13" max="13" width="10" style="83" customWidth="1"/>
    <col min="14" max="14" width="18" style="83" bestFit="1" customWidth="1"/>
    <col min="15" max="15" width="3.28515625" style="114" customWidth="1"/>
    <col min="16" max="17" width="20.7109375" style="114" customWidth="1"/>
    <col min="18" max="26" width="11.42578125" style="114"/>
    <col min="27" max="256" width="11.42578125" style="78"/>
    <col min="257" max="257" width="3.7109375" style="78" customWidth="1"/>
    <col min="258" max="258" width="7.7109375" style="78" customWidth="1"/>
    <col min="259" max="259" width="5.85546875" style="78" customWidth="1"/>
    <col min="260" max="260" width="6.85546875" style="78" customWidth="1"/>
    <col min="261" max="261" width="5.7109375" style="78" customWidth="1"/>
    <col min="262" max="262" width="7.7109375" style="78" customWidth="1"/>
    <col min="263" max="263" width="33.85546875" style="78" customWidth="1"/>
    <col min="264" max="264" width="20" style="78" customWidth="1"/>
    <col min="265" max="265" width="15" style="78" customWidth="1"/>
    <col min="266" max="266" width="12.140625" style="78" customWidth="1"/>
    <col min="267" max="267" width="12.42578125" style="78" customWidth="1"/>
    <col min="268" max="268" width="11.28515625" style="78" customWidth="1"/>
    <col min="269" max="269" width="10" style="78" customWidth="1"/>
    <col min="270" max="270" width="18" style="78" bestFit="1" customWidth="1"/>
    <col min="271" max="271" width="3.28515625" style="78" customWidth="1"/>
    <col min="272" max="273" width="20.7109375" style="78" customWidth="1"/>
    <col min="274" max="512" width="11.42578125" style="78"/>
    <col min="513" max="513" width="3.7109375" style="78" customWidth="1"/>
    <col min="514" max="514" width="7.7109375" style="78" customWidth="1"/>
    <col min="515" max="515" width="5.85546875" style="78" customWidth="1"/>
    <col min="516" max="516" width="6.85546875" style="78" customWidth="1"/>
    <col min="517" max="517" width="5.7109375" style="78" customWidth="1"/>
    <col min="518" max="518" width="7.7109375" style="78" customWidth="1"/>
    <col min="519" max="519" width="33.85546875" style="78" customWidth="1"/>
    <col min="520" max="520" width="20" style="78" customWidth="1"/>
    <col min="521" max="521" width="15" style="78" customWidth="1"/>
    <col min="522" max="522" width="12.140625" style="78" customWidth="1"/>
    <col min="523" max="523" width="12.42578125" style="78" customWidth="1"/>
    <col min="524" max="524" width="11.28515625" style="78" customWidth="1"/>
    <col min="525" max="525" width="10" style="78" customWidth="1"/>
    <col min="526" max="526" width="18" style="78" bestFit="1" customWidth="1"/>
    <col min="527" max="527" width="3.28515625" style="78" customWidth="1"/>
    <col min="528" max="529" width="20.7109375" style="78" customWidth="1"/>
    <col min="530" max="768" width="11.42578125" style="78"/>
    <col min="769" max="769" width="3.7109375" style="78" customWidth="1"/>
    <col min="770" max="770" width="7.7109375" style="78" customWidth="1"/>
    <col min="771" max="771" width="5.85546875" style="78" customWidth="1"/>
    <col min="772" max="772" width="6.85546875" style="78" customWidth="1"/>
    <col min="773" max="773" width="5.7109375" style="78" customWidth="1"/>
    <col min="774" max="774" width="7.7109375" style="78" customWidth="1"/>
    <col min="775" max="775" width="33.85546875" style="78" customWidth="1"/>
    <col min="776" max="776" width="20" style="78" customWidth="1"/>
    <col min="777" max="777" width="15" style="78" customWidth="1"/>
    <col min="778" max="778" width="12.140625" style="78" customWidth="1"/>
    <col min="779" max="779" width="12.42578125" style="78" customWidth="1"/>
    <col min="780" max="780" width="11.28515625" style="78" customWidth="1"/>
    <col min="781" max="781" width="10" style="78" customWidth="1"/>
    <col min="782" max="782" width="18" style="78" bestFit="1" customWidth="1"/>
    <col min="783" max="783" width="3.28515625" style="78" customWidth="1"/>
    <col min="784" max="785" width="20.7109375" style="78" customWidth="1"/>
    <col min="786" max="1024" width="11.42578125" style="78"/>
    <col min="1025" max="1025" width="3.7109375" style="78" customWidth="1"/>
    <col min="1026" max="1026" width="7.7109375" style="78" customWidth="1"/>
    <col min="1027" max="1027" width="5.85546875" style="78" customWidth="1"/>
    <col min="1028" max="1028" width="6.85546875" style="78" customWidth="1"/>
    <col min="1029" max="1029" width="5.7109375" style="78" customWidth="1"/>
    <col min="1030" max="1030" width="7.7109375" style="78" customWidth="1"/>
    <col min="1031" max="1031" width="33.85546875" style="78" customWidth="1"/>
    <col min="1032" max="1032" width="20" style="78" customWidth="1"/>
    <col min="1033" max="1033" width="15" style="78" customWidth="1"/>
    <col min="1034" max="1034" width="12.140625" style="78" customWidth="1"/>
    <col min="1035" max="1035" width="12.42578125" style="78" customWidth="1"/>
    <col min="1036" max="1036" width="11.28515625" style="78" customWidth="1"/>
    <col min="1037" max="1037" width="10" style="78" customWidth="1"/>
    <col min="1038" max="1038" width="18" style="78" bestFit="1" customWidth="1"/>
    <col min="1039" max="1039" width="3.28515625" style="78" customWidth="1"/>
    <col min="1040" max="1041" width="20.7109375" style="78" customWidth="1"/>
    <col min="1042" max="1280" width="11.42578125" style="78"/>
    <col min="1281" max="1281" width="3.7109375" style="78" customWidth="1"/>
    <col min="1282" max="1282" width="7.7109375" style="78" customWidth="1"/>
    <col min="1283" max="1283" width="5.85546875" style="78" customWidth="1"/>
    <col min="1284" max="1284" width="6.85546875" style="78" customWidth="1"/>
    <col min="1285" max="1285" width="5.7109375" style="78" customWidth="1"/>
    <col min="1286" max="1286" width="7.7109375" style="78" customWidth="1"/>
    <col min="1287" max="1287" width="33.85546875" style="78" customWidth="1"/>
    <col min="1288" max="1288" width="20" style="78" customWidth="1"/>
    <col min="1289" max="1289" width="15" style="78" customWidth="1"/>
    <col min="1290" max="1290" width="12.140625" style="78" customWidth="1"/>
    <col min="1291" max="1291" width="12.42578125" style="78" customWidth="1"/>
    <col min="1292" max="1292" width="11.28515625" style="78" customWidth="1"/>
    <col min="1293" max="1293" width="10" style="78" customWidth="1"/>
    <col min="1294" max="1294" width="18" style="78" bestFit="1" customWidth="1"/>
    <col min="1295" max="1295" width="3.28515625" style="78" customWidth="1"/>
    <col min="1296" max="1297" width="20.7109375" style="78" customWidth="1"/>
    <col min="1298" max="1536" width="11.42578125" style="78"/>
    <col min="1537" max="1537" width="3.7109375" style="78" customWidth="1"/>
    <col min="1538" max="1538" width="7.7109375" style="78" customWidth="1"/>
    <col min="1539" max="1539" width="5.85546875" style="78" customWidth="1"/>
    <col min="1540" max="1540" width="6.85546875" style="78" customWidth="1"/>
    <col min="1541" max="1541" width="5.7109375" style="78" customWidth="1"/>
    <col min="1542" max="1542" width="7.7109375" style="78" customWidth="1"/>
    <col min="1543" max="1543" width="33.85546875" style="78" customWidth="1"/>
    <col min="1544" max="1544" width="20" style="78" customWidth="1"/>
    <col min="1545" max="1545" width="15" style="78" customWidth="1"/>
    <col min="1546" max="1546" width="12.140625" style="78" customWidth="1"/>
    <col min="1547" max="1547" width="12.42578125" style="78" customWidth="1"/>
    <col min="1548" max="1548" width="11.28515625" style="78" customWidth="1"/>
    <col min="1549" max="1549" width="10" style="78" customWidth="1"/>
    <col min="1550" max="1550" width="18" style="78" bestFit="1" customWidth="1"/>
    <col min="1551" max="1551" width="3.28515625" style="78" customWidth="1"/>
    <col min="1552" max="1553" width="20.7109375" style="78" customWidth="1"/>
    <col min="1554" max="1792" width="11.42578125" style="78"/>
    <col min="1793" max="1793" width="3.7109375" style="78" customWidth="1"/>
    <col min="1794" max="1794" width="7.7109375" style="78" customWidth="1"/>
    <col min="1795" max="1795" width="5.85546875" style="78" customWidth="1"/>
    <col min="1796" max="1796" width="6.85546875" style="78" customWidth="1"/>
    <col min="1797" max="1797" width="5.7109375" style="78" customWidth="1"/>
    <col min="1798" max="1798" width="7.7109375" style="78" customWidth="1"/>
    <col min="1799" max="1799" width="33.85546875" style="78" customWidth="1"/>
    <col min="1800" max="1800" width="20" style="78" customWidth="1"/>
    <col min="1801" max="1801" width="15" style="78" customWidth="1"/>
    <col min="1802" max="1802" width="12.140625" style="78" customWidth="1"/>
    <col min="1803" max="1803" width="12.42578125" style="78" customWidth="1"/>
    <col min="1804" max="1804" width="11.28515625" style="78" customWidth="1"/>
    <col min="1805" max="1805" width="10" style="78" customWidth="1"/>
    <col min="1806" max="1806" width="18" style="78" bestFit="1" customWidth="1"/>
    <col min="1807" max="1807" width="3.28515625" style="78" customWidth="1"/>
    <col min="1808" max="1809" width="20.7109375" style="78" customWidth="1"/>
    <col min="1810" max="2048" width="11.42578125" style="78"/>
    <col min="2049" max="2049" width="3.7109375" style="78" customWidth="1"/>
    <col min="2050" max="2050" width="7.7109375" style="78" customWidth="1"/>
    <col min="2051" max="2051" width="5.85546875" style="78" customWidth="1"/>
    <col min="2052" max="2052" width="6.85546875" style="78" customWidth="1"/>
    <col min="2053" max="2053" width="5.7109375" style="78" customWidth="1"/>
    <col min="2054" max="2054" width="7.7109375" style="78" customWidth="1"/>
    <col min="2055" max="2055" width="33.85546875" style="78" customWidth="1"/>
    <col min="2056" max="2056" width="20" style="78" customWidth="1"/>
    <col min="2057" max="2057" width="15" style="78" customWidth="1"/>
    <col min="2058" max="2058" width="12.140625" style="78" customWidth="1"/>
    <col min="2059" max="2059" width="12.42578125" style="78" customWidth="1"/>
    <col min="2060" max="2060" width="11.28515625" style="78" customWidth="1"/>
    <col min="2061" max="2061" width="10" style="78" customWidth="1"/>
    <col min="2062" max="2062" width="18" style="78" bestFit="1" customWidth="1"/>
    <col min="2063" max="2063" width="3.28515625" style="78" customWidth="1"/>
    <col min="2064" max="2065" width="20.7109375" style="78" customWidth="1"/>
    <col min="2066" max="2304" width="11.42578125" style="78"/>
    <col min="2305" max="2305" width="3.7109375" style="78" customWidth="1"/>
    <col min="2306" max="2306" width="7.7109375" style="78" customWidth="1"/>
    <col min="2307" max="2307" width="5.85546875" style="78" customWidth="1"/>
    <col min="2308" max="2308" width="6.85546875" style="78" customWidth="1"/>
    <col min="2309" max="2309" width="5.7109375" style="78" customWidth="1"/>
    <col min="2310" max="2310" width="7.7109375" style="78" customWidth="1"/>
    <col min="2311" max="2311" width="33.85546875" style="78" customWidth="1"/>
    <col min="2312" max="2312" width="20" style="78" customWidth="1"/>
    <col min="2313" max="2313" width="15" style="78" customWidth="1"/>
    <col min="2314" max="2314" width="12.140625" style="78" customWidth="1"/>
    <col min="2315" max="2315" width="12.42578125" style="78" customWidth="1"/>
    <col min="2316" max="2316" width="11.28515625" style="78" customWidth="1"/>
    <col min="2317" max="2317" width="10" style="78" customWidth="1"/>
    <col min="2318" max="2318" width="18" style="78" bestFit="1" customWidth="1"/>
    <col min="2319" max="2319" width="3.28515625" style="78" customWidth="1"/>
    <col min="2320" max="2321" width="20.7109375" style="78" customWidth="1"/>
    <col min="2322" max="2560" width="11.42578125" style="78"/>
    <col min="2561" max="2561" width="3.7109375" style="78" customWidth="1"/>
    <col min="2562" max="2562" width="7.7109375" style="78" customWidth="1"/>
    <col min="2563" max="2563" width="5.85546875" style="78" customWidth="1"/>
    <col min="2564" max="2564" width="6.85546875" style="78" customWidth="1"/>
    <col min="2565" max="2565" width="5.7109375" style="78" customWidth="1"/>
    <col min="2566" max="2566" width="7.7109375" style="78" customWidth="1"/>
    <col min="2567" max="2567" width="33.85546875" style="78" customWidth="1"/>
    <col min="2568" max="2568" width="20" style="78" customWidth="1"/>
    <col min="2569" max="2569" width="15" style="78" customWidth="1"/>
    <col min="2570" max="2570" width="12.140625" style="78" customWidth="1"/>
    <col min="2571" max="2571" width="12.42578125" style="78" customWidth="1"/>
    <col min="2572" max="2572" width="11.28515625" style="78" customWidth="1"/>
    <col min="2573" max="2573" width="10" style="78" customWidth="1"/>
    <col min="2574" max="2574" width="18" style="78" bestFit="1" customWidth="1"/>
    <col min="2575" max="2575" width="3.28515625" style="78" customWidth="1"/>
    <col min="2576" max="2577" width="20.7109375" style="78" customWidth="1"/>
    <col min="2578" max="2816" width="11.42578125" style="78"/>
    <col min="2817" max="2817" width="3.7109375" style="78" customWidth="1"/>
    <col min="2818" max="2818" width="7.7109375" style="78" customWidth="1"/>
    <col min="2819" max="2819" width="5.85546875" style="78" customWidth="1"/>
    <col min="2820" max="2820" width="6.85546875" style="78" customWidth="1"/>
    <col min="2821" max="2821" width="5.7109375" style="78" customWidth="1"/>
    <col min="2822" max="2822" width="7.7109375" style="78" customWidth="1"/>
    <col min="2823" max="2823" width="33.85546875" style="78" customWidth="1"/>
    <col min="2824" max="2824" width="20" style="78" customWidth="1"/>
    <col min="2825" max="2825" width="15" style="78" customWidth="1"/>
    <col min="2826" max="2826" width="12.140625" style="78" customWidth="1"/>
    <col min="2827" max="2827" width="12.42578125" style="78" customWidth="1"/>
    <col min="2828" max="2828" width="11.28515625" style="78" customWidth="1"/>
    <col min="2829" max="2829" width="10" style="78" customWidth="1"/>
    <col min="2830" max="2830" width="18" style="78" bestFit="1" customWidth="1"/>
    <col min="2831" max="2831" width="3.28515625" style="78" customWidth="1"/>
    <col min="2832" max="2833" width="20.7109375" style="78" customWidth="1"/>
    <col min="2834" max="3072" width="11.42578125" style="78"/>
    <col min="3073" max="3073" width="3.7109375" style="78" customWidth="1"/>
    <col min="3074" max="3074" width="7.7109375" style="78" customWidth="1"/>
    <col min="3075" max="3075" width="5.85546875" style="78" customWidth="1"/>
    <col min="3076" max="3076" width="6.85546875" style="78" customWidth="1"/>
    <col min="3077" max="3077" width="5.7109375" style="78" customWidth="1"/>
    <col min="3078" max="3078" width="7.7109375" style="78" customWidth="1"/>
    <col min="3079" max="3079" width="33.85546875" style="78" customWidth="1"/>
    <col min="3080" max="3080" width="20" style="78" customWidth="1"/>
    <col min="3081" max="3081" width="15" style="78" customWidth="1"/>
    <col min="3082" max="3082" width="12.140625" style="78" customWidth="1"/>
    <col min="3083" max="3083" width="12.42578125" style="78" customWidth="1"/>
    <col min="3084" max="3084" width="11.28515625" style="78" customWidth="1"/>
    <col min="3085" max="3085" width="10" style="78" customWidth="1"/>
    <col min="3086" max="3086" width="18" style="78" bestFit="1" customWidth="1"/>
    <col min="3087" max="3087" width="3.28515625" style="78" customWidth="1"/>
    <col min="3088" max="3089" width="20.7109375" style="78" customWidth="1"/>
    <col min="3090" max="3328" width="11.42578125" style="78"/>
    <col min="3329" max="3329" width="3.7109375" style="78" customWidth="1"/>
    <col min="3330" max="3330" width="7.7109375" style="78" customWidth="1"/>
    <col min="3331" max="3331" width="5.85546875" style="78" customWidth="1"/>
    <col min="3332" max="3332" width="6.85546875" style="78" customWidth="1"/>
    <col min="3333" max="3333" width="5.7109375" style="78" customWidth="1"/>
    <col min="3334" max="3334" width="7.7109375" style="78" customWidth="1"/>
    <col min="3335" max="3335" width="33.85546875" style="78" customWidth="1"/>
    <col min="3336" max="3336" width="20" style="78" customWidth="1"/>
    <col min="3337" max="3337" width="15" style="78" customWidth="1"/>
    <col min="3338" max="3338" width="12.140625" style="78" customWidth="1"/>
    <col min="3339" max="3339" width="12.42578125" style="78" customWidth="1"/>
    <col min="3340" max="3340" width="11.28515625" style="78" customWidth="1"/>
    <col min="3341" max="3341" width="10" style="78" customWidth="1"/>
    <col min="3342" max="3342" width="18" style="78" bestFit="1" customWidth="1"/>
    <col min="3343" max="3343" width="3.28515625" style="78" customWidth="1"/>
    <col min="3344" max="3345" width="20.7109375" style="78" customWidth="1"/>
    <col min="3346" max="3584" width="11.42578125" style="78"/>
    <col min="3585" max="3585" width="3.7109375" style="78" customWidth="1"/>
    <col min="3586" max="3586" width="7.7109375" style="78" customWidth="1"/>
    <col min="3587" max="3587" width="5.85546875" style="78" customWidth="1"/>
    <col min="3588" max="3588" width="6.85546875" style="78" customWidth="1"/>
    <col min="3589" max="3589" width="5.7109375" style="78" customWidth="1"/>
    <col min="3590" max="3590" width="7.7109375" style="78" customWidth="1"/>
    <col min="3591" max="3591" width="33.85546875" style="78" customWidth="1"/>
    <col min="3592" max="3592" width="20" style="78" customWidth="1"/>
    <col min="3593" max="3593" width="15" style="78" customWidth="1"/>
    <col min="3594" max="3594" width="12.140625" style="78" customWidth="1"/>
    <col min="3595" max="3595" width="12.42578125" style="78" customWidth="1"/>
    <col min="3596" max="3596" width="11.28515625" style="78" customWidth="1"/>
    <col min="3597" max="3597" width="10" style="78" customWidth="1"/>
    <col min="3598" max="3598" width="18" style="78" bestFit="1" customWidth="1"/>
    <col min="3599" max="3599" width="3.28515625" style="78" customWidth="1"/>
    <col min="3600" max="3601" width="20.7109375" style="78" customWidth="1"/>
    <col min="3602" max="3840" width="11.42578125" style="78"/>
    <col min="3841" max="3841" width="3.7109375" style="78" customWidth="1"/>
    <col min="3842" max="3842" width="7.7109375" style="78" customWidth="1"/>
    <col min="3843" max="3843" width="5.85546875" style="78" customWidth="1"/>
    <col min="3844" max="3844" width="6.85546875" style="78" customWidth="1"/>
    <col min="3845" max="3845" width="5.7109375" style="78" customWidth="1"/>
    <col min="3846" max="3846" width="7.7109375" style="78" customWidth="1"/>
    <col min="3847" max="3847" width="33.85546875" style="78" customWidth="1"/>
    <col min="3848" max="3848" width="20" style="78" customWidth="1"/>
    <col min="3849" max="3849" width="15" style="78" customWidth="1"/>
    <col min="3850" max="3850" width="12.140625" style="78" customWidth="1"/>
    <col min="3851" max="3851" width="12.42578125" style="78" customWidth="1"/>
    <col min="3852" max="3852" width="11.28515625" style="78" customWidth="1"/>
    <col min="3853" max="3853" width="10" style="78" customWidth="1"/>
    <col min="3854" max="3854" width="18" style="78" bestFit="1" customWidth="1"/>
    <col min="3855" max="3855" width="3.28515625" style="78" customWidth="1"/>
    <col min="3856" max="3857" width="20.7109375" style="78" customWidth="1"/>
    <col min="3858" max="4096" width="11.42578125" style="78"/>
    <col min="4097" max="4097" width="3.7109375" style="78" customWidth="1"/>
    <col min="4098" max="4098" width="7.7109375" style="78" customWidth="1"/>
    <col min="4099" max="4099" width="5.85546875" style="78" customWidth="1"/>
    <col min="4100" max="4100" width="6.85546875" style="78" customWidth="1"/>
    <col min="4101" max="4101" width="5.7109375" style="78" customWidth="1"/>
    <col min="4102" max="4102" width="7.7109375" style="78" customWidth="1"/>
    <col min="4103" max="4103" width="33.85546875" style="78" customWidth="1"/>
    <col min="4104" max="4104" width="20" style="78" customWidth="1"/>
    <col min="4105" max="4105" width="15" style="78" customWidth="1"/>
    <col min="4106" max="4106" width="12.140625" style="78" customWidth="1"/>
    <col min="4107" max="4107" width="12.42578125" style="78" customWidth="1"/>
    <col min="4108" max="4108" width="11.28515625" style="78" customWidth="1"/>
    <col min="4109" max="4109" width="10" style="78" customWidth="1"/>
    <col min="4110" max="4110" width="18" style="78" bestFit="1" customWidth="1"/>
    <col min="4111" max="4111" width="3.28515625" style="78" customWidth="1"/>
    <col min="4112" max="4113" width="20.7109375" style="78" customWidth="1"/>
    <col min="4114" max="4352" width="11.42578125" style="78"/>
    <col min="4353" max="4353" width="3.7109375" style="78" customWidth="1"/>
    <col min="4354" max="4354" width="7.7109375" style="78" customWidth="1"/>
    <col min="4355" max="4355" width="5.85546875" style="78" customWidth="1"/>
    <col min="4356" max="4356" width="6.85546875" style="78" customWidth="1"/>
    <col min="4357" max="4357" width="5.7109375" style="78" customWidth="1"/>
    <col min="4358" max="4358" width="7.7109375" style="78" customWidth="1"/>
    <col min="4359" max="4359" width="33.85546875" style="78" customWidth="1"/>
    <col min="4360" max="4360" width="20" style="78" customWidth="1"/>
    <col min="4361" max="4361" width="15" style="78" customWidth="1"/>
    <col min="4362" max="4362" width="12.140625" style="78" customWidth="1"/>
    <col min="4363" max="4363" width="12.42578125" style="78" customWidth="1"/>
    <col min="4364" max="4364" width="11.28515625" style="78" customWidth="1"/>
    <col min="4365" max="4365" width="10" style="78" customWidth="1"/>
    <col min="4366" max="4366" width="18" style="78" bestFit="1" customWidth="1"/>
    <col min="4367" max="4367" width="3.28515625" style="78" customWidth="1"/>
    <col min="4368" max="4369" width="20.7109375" style="78" customWidth="1"/>
    <col min="4370" max="4608" width="11.42578125" style="78"/>
    <col min="4609" max="4609" width="3.7109375" style="78" customWidth="1"/>
    <col min="4610" max="4610" width="7.7109375" style="78" customWidth="1"/>
    <col min="4611" max="4611" width="5.85546875" style="78" customWidth="1"/>
    <col min="4612" max="4612" width="6.85546875" style="78" customWidth="1"/>
    <col min="4613" max="4613" width="5.7109375" style="78" customWidth="1"/>
    <col min="4614" max="4614" width="7.7109375" style="78" customWidth="1"/>
    <col min="4615" max="4615" width="33.85546875" style="78" customWidth="1"/>
    <col min="4616" max="4616" width="20" style="78" customWidth="1"/>
    <col min="4617" max="4617" width="15" style="78" customWidth="1"/>
    <col min="4618" max="4618" width="12.140625" style="78" customWidth="1"/>
    <col min="4619" max="4619" width="12.42578125" style="78" customWidth="1"/>
    <col min="4620" max="4620" width="11.28515625" style="78" customWidth="1"/>
    <col min="4621" max="4621" width="10" style="78" customWidth="1"/>
    <col min="4622" max="4622" width="18" style="78" bestFit="1" customWidth="1"/>
    <col min="4623" max="4623" width="3.28515625" style="78" customWidth="1"/>
    <col min="4624" max="4625" width="20.7109375" style="78" customWidth="1"/>
    <col min="4626" max="4864" width="11.42578125" style="78"/>
    <col min="4865" max="4865" width="3.7109375" style="78" customWidth="1"/>
    <col min="4866" max="4866" width="7.7109375" style="78" customWidth="1"/>
    <col min="4867" max="4867" width="5.85546875" style="78" customWidth="1"/>
    <col min="4868" max="4868" width="6.85546875" style="78" customWidth="1"/>
    <col min="4869" max="4869" width="5.7109375" style="78" customWidth="1"/>
    <col min="4870" max="4870" width="7.7109375" style="78" customWidth="1"/>
    <col min="4871" max="4871" width="33.85546875" style="78" customWidth="1"/>
    <col min="4872" max="4872" width="20" style="78" customWidth="1"/>
    <col min="4873" max="4873" width="15" style="78" customWidth="1"/>
    <col min="4874" max="4874" width="12.140625" style="78" customWidth="1"/>
    <col min="4875" max="4875" width="12.42578125" style="78" customWidth="1"/>
    <col min="4876" max="4876" width="11.28515625" style="78" customWidth="1"/>
    <col min="4877" max="4877" width="10" style="78" customWidth="1"/>
    <col min="4878" max="4878" width="18" style="78" bestFit="1" customWidth="1"/>
    <col min="4879" max="4879" width="3.28515625" style="78" customWidth="1"/>
    <col min="4880" max="4881" width="20.7109375" style="78" customWidth="1"/>
    <col min="4882" max="5120" width="11.42578125" style="78"/>
    <col min="5121" max="5121" width="3.7109375" style="78" customWidth="1"/>
    <col min="5122" max="5122" width="7.7109375" style="78" customWidth="1"/>
    <col min="5123" max="5123" width="5.85546875" style="78" customWidth="1"/>
    <col min="5124" max="5124" width="6.85546875" style="78" customWidth="1"/>
    <col min="5125" max="5125" width="5.7109375" style="78" customWidth="1"/>
    <col min="5126" max="5126" width="7.7109375" style="78" customWidth="1"/>
    <col min="5127" max="5127" width="33.85546875" style="78" customWidth="1"/>
    <col min="5128" max="5128" width="20" style="78" customWidth="1"/>
    <col min="5129" max="5129" width="15" style="78" customWidth="1"/>
    <col min="5130" max="5130" width="12.140625" style="78" customWidth="1"/>
    <col min="5131" max="5131" width="12.42578125" style="78" customWidth="1"/>
    <col min="5132" max="5132" width="11.28515625" style="78" customWidth="1"/>
    <col min="5133" max="5133" width="10" style="78" customWidth="1"/>
    <col min="5134" max="5134" width="18" style="78" bestFit="1" customWidth="1"/>
    <col min="5135" max="5135" width="3.28515625" style="78" customWidth="1"/>
    <col min="5136" max="5137" width="20.7109375" style="78" customWidth="1"/>
    <col min="5138" max="5376" width="11.42578125" style="78"/>
    <col min="5377" max="5377" width="3.7109375" style="78" customWidth="1"/>
    <col min="5378" max="5378" width="7.7109375" style="78" customWidth="1"/>
    <col min="5379" max="5379" width="5.85546875" style="78" customWidth="1"/>
    <col min="5380" max="5380" width="6.85546875" style="78" customWidth="1"/>
    <col min="5381" max="5381" width="5.7109375" style="78" customWidth="1"/>
    <col min="5382" max="5382" width="7.7109375" style="78" customWidth="1"/>
    <col min="5383" max="5383" width="33.85546875" style="78" customWidth="1"/>
    <col min="5384" max="5384" width="20" style="78" customWidth="1"/>
    <col min="5385" max="5385" width="15" style="78" customWidth="1"/>
    <col min="5386" max="5386" width="12.140625" style="78" customWidth="1"/>
    <col min="5387" max="5387" width="12.42578125" style="78" customWidth="1"/>
    <col min="5388" max="5388" width="11.28515625" style="78" customWidth="1"/>
    <col min="5389" max="5389" width="10" style="78" customWidth="1"/>
    <col min="5390" max="5390" width="18" style="78" bestFit="1" customWidth="1"/>
    <col min="5391" max="5391" width="3.28515625" style="78" customWidth="1"/>
    <col min="5392" max="5393" width="20.7109375" style="78" customWidth="1"/>
    <col min="5394" max="5632" width="11.42578125" style="78"/>
    <col min="5633" max="5633" width="3.7109375" style="78" customWidth="1"/>
    <col min="5634" max="5634" width="7.7109375" style="78" customWidth="1"/>
    <col min="5635" max="5635" width="5.85546875" style="78" customWidth="1"/>
    <col min="5636" max="5636" width="6.85546875" style="78" customWidth="1"/>
    <col min="5637" max="5637" width="5.7109375" style="78" customWidth="1"/>
    <col min="5638" max="5638" width="7.7109375" style="78" customWidth="1"/>
    <col min="5639" max="5639" width="33.85546875" style="78" customWidth="1"/>
    <col min="5640" max="5640" width="20" style="78" customWidth="1"/>
    <col min="5641" max="5641" width="15" style="78" customWidth="1"/>
    <col min="5642" max="5642" width="12.140625" style="78" customWidth="1"/>
    <col min="5643" max="5643" width="12.42578125" style="78" customWidth="1"/>
    <col min="5644" max="5644" width="11.28515625" style="78" customWidth="1"/>
    <col min="5645" max="5645" width="10" style="78" customWidth="1"/>
    <col min="5646" max="5646" width="18" style="78" bestFit="1" customWidth="1"/>
    <col min="5647" max="5647" width="3.28515625" style="78" customWidth="1"/>
    <col min="5648" max="5649" width="20.7109375" style="78" customWidth="1"/>
    <col min="5650" max="5888" width="11.42578125" style="78"/>
    <col min="5889" max="5889" width="3.7109375" style="78" customWidth="1"/>
    <col min="5890" max="5890" width="7.7109375" style="78" customWidth="1"/>
    <col min="5891" max="5891" width="5.85546875" style="78" customWidth="1"/>
    <col min="5892" max="5892" width="6.85546875" style="78" customWidth="1"/>
    <col min="5893" max="5893" width="5.7109375" style="78" customWidth="1"/>
    <col min="5894" max="5894" width="7.7109375" style="78" customWidth="1"/>
    <col min="5895" max="5895" width="33.85546875" style="78" customWidth="1"/>
    <col min="5896" max="5896" width="20" style="78" customWidth="1"/>
    <col min="5897" max="5897" width="15" style="78" customWidth="1"/>
    <col min="5898" max="5898" width="12.140625" style="78" customWidth="1"/>
    <col min="5899" max="5899" width="12.42578125" style="78" customWidth="1"/>
    <col min="5900" max="5900" width="11.28515625" style="78" customWidth="1"/>
    <col min="5901" max="5901" width="10" style="78" customWidth="1"/>
    <col min="5902" max="5902" width="18" style="78" bestFit="1" customWidth="1"/>
    <col min="5903" max="5903" width="3.28515625" style="78" customWidth="1"/>
    <col min="5904" max="5905" width="20.7109375" style="78" customWidth="1"/>
    <col min="5906" max="6144" width="11.42578125" style="78"/>
    <col min="6145" max="6145" width="3.7109375" style="78" customWidth="1"/>
    <col min="6146" max="6146" width="7.7109375" style="78" customWidth="1"/>
    <col min="6147" max="6147" width="5.85546875" style="78" customWidth="1"/>
    <col min="6148" max="6148" width="6.85546875" style="78" customWidth="1"/>
    <col min="6149" max="6149" width="5.7109375" style="78" customWidth="1"/>
    <col min="6150" max="6150" width="7.7109375" style="78" customWidth="1"/>
    <col min="6151" max="6151" width="33.85546875" style="78" customWidth="1"/>
    <col min="6152" max="6152" width="20" style="78" customWidth="1"/>
    <col min="6153" max="6153" width="15" style="78" customWidth="1"/>
    <col min="6154" max="6154" width="12.140625" style="78" customWidth="1"/>
    <col min="6155" max="6155" width="12.42578125" style="78" customWidth="1"/>
    <col min="6156" max="6156" width="11.28515625" style="78" customWidth="1"/>
    <col min="6157" max="6157" width="10" style="78" customWidth="1"/>
    <col min="6158" max="6158" width="18" style="78" bestFit="1" customWidth="1"/>
    <col min="6159" max="6159" width="3.28515625" style="78" customWidth="1"/>
    <col min="6160" max="6161" width="20.7109375" style="78" customWidth="1"/>
    <col min="6162" max="6400" width="11.42578125" style="78"/>
    <col min="6401" max="6401" width="3.7109375" style="78" customWidth="1"/>
    <col min="6402" max="6402" width="7.7109375" style="78" customWidth="1"/>
    <col min="6403" max="6403" width="5.85546875" style="78" customWidth="1"/>
    <col min="6404" max="6404" width="6.85546875" style="78" customWidth="1"/>
    <col min="6405" max="6405" width="5.7109375" style="78" customWidth="1"/>
    <col min="6406" max="6406" width="7.7109375" style="78" customWidth="1"/>
    <col min="6407" max="6407" width="33.85546875" style="78" customWidth="1"/>
    <col min="6408" max="6408" width="20" style="78" customWidth="1"/>
    <col min="6409" max="6409" width="15" style="78" customWidth="1"/>
    <col min="6410" max="6410" width="12.140625" style="78" customWidth="1"/>
    <col min="6411" max="6411" width="12.42578125" style="78" customWidth="1"/>
    <col min="6412" max="6412" width="11.28515625" style="78" customWidth="1"/>
    <col min="6413" max="6413" width="10" style="78" customWidth="1"/>
    <col min="6414" max="6414" width="18" style="78" bestFit="1" customWidth="1"/>
    <col min="6415" max="6415" width="3.28515625" style="78" customWidth="1"/>
    <col min="6416" max="6417" width="20.7109375" style="78" customWidth="1"/>
    <col min="6418" max="6656" width="11.42578125" style="78"/>
    <col min="6657" max="6657" width="3.7109375" style="78" customWidth="1"/>
    <col min="6658" max="6658" width="7.7109375" style="78" customWidth="1"/>
    <col min="6659" max="6659" width="5.85546875" style="78" customWidth="1"/>
    <col min="6660" max="6660" width="6.85546875" style="78" customWidth="1"/>
    <col min="6661" max="6661" width="5.7109375" style="78" customWidth="1"/>
    <col min="6662" max="6662" width="7.7109375" style="78" customWidth="1"/>
    <col min="6663" max="6663" width="33.85546875" style="78" customWidth="1"/>
    <col min="6664" max="6664" width="20" style="78" customWidth="1"/>
    <col min="6665" max="6665" width="15" style="78" customWidth="1"/>
    <col min="6666" max="6666" width="12.140625" style="78" customWidth="1"/>
    <col min="6667" max="6667" width="12.42578125" style="78" customWidth="1"/>
    <col min="6668" max="6668" width="11.28515625" style="78" customWidth="1"/>
    <col min="6669" max="6669" width="10" style="78" customWidth="1"/>
    <col min="6670" max="6670" width="18" style="78" bestFit="1" customWidth="1"/>
    <col min="6671" max="6671" width="3.28515625" style="78" customWidth="1"/>
    <col min="6672" max="6673" width="20.7109375" style="78" customWidth="1"/>
    <col min="6674" max="6912" width="11.42578125" style="78"/>
    <col min="6913" max="6913" width="3.7109375" style="78" customWidth="1"/>
    <col min="6914" max="6914" width="7.7109375" style="78" customWidth="1"/>
    <col min="6915" max="6915" width="5.85546875" style="78" customWidth="1"/>
    <col min="6916" max="6916" width="6.85546875" style="78" customWidth="1"/>
    <col min="6917" max="6917" width="5.7109375" style="78" customWidth="1"/>
    <col min="6918" max="6918" width="7.7109375" style="78" customWidth="1"/>
    <col min="6919" max="6919" width="33.85546875" style="78" customWidth="1"/>
    <col min="6920" max="6920" width="20" style="78" customWidth="1"/>
    <col min="6921" max="6921" width="15" style="78" customWidth="1"/>
    <col min="6922" max="6922" width="12.140625" style="78" customWidth="1"/>
    <col min="6923" max="6923" width="12.42578125" style="78" customWidth="1"/>
    <col min="6924" max="6924" width="11.28515625" style="78" customWidth="1"/>
    <col min="6925" max="6925" width="10" style="78" customWidth="1"/>
    <col min="6926" max="6926" width="18" style="78" bestFit="1" customWidth="1"/>
    <col min="6927" max="6927" width="3.28515625" style="78" customWidth="1"/>
    <col min="6928" max="6929" width="20.7109375" style="78" customWidth="1"/>
    <col min="6930" max="7168" width="11.42578125" style="78"/>
    <col min="7169" max="7169" width="3.7109375" style="78" customWidth="1"/>
    <col min="7170" max="7170" width="7.7109375" style="78" customWidth="1"/>
    <col min="7171" max="7171" width="5.85546875" style="78" customWidth="1"/>
    <col min="7172" max="7172" width="6.85546875" style="78" customWidth="1"/>
    <col min="7173" max="7173" width="5.7109375" style="78" customWidth="1"/>
    <col min="7174" max="7174" width="7.7109375" style="78" customWidth="1"/>
    <col min="7175" max="7175" width="33.85546875" style="78" customWidth="1"/>
    <col min="7176" max="7176" width="20" style="78" customWidth="1"/>
    <col min="7177" max="7177" width="15" style="78" customWidth="1"/>
    <col min="7178" max="7178" width="12.140625" style="78" customWidth="1"/>
    <col min="7179" max="7179" width="12.42578125" style="78" customWidth="1"/>
    <col min="7180" max="7180" width="11.28515625" style="78" customWidth="1"/>
    <col min="7181" max="7181" width="10" style="78" customWidth="1"/>
    <col min="7182" max="7182" width="18" style="78" bestFit="1" customWidth="1"/>
    <col min="7183" max="7183" width="3.28515625" style="78" customWidth="1"/>
    <col min="7184" max="7185" width="20.7109375" style="78" customWidth="1"/>
    <col min="7186" max="7424" width="11.42578125" style="78"/>
    <col min="7425" max="7425" width="3.7109375" style="78" customWidth="1"/>
    <col min="7426" max="7426" width="7.7109375" style="78" customWidth="1"/>
    <col min="7427" max="7427" width="5.85546875" style="78" customWidth="1"/>
    <col min="7428" max="7428" width="6.85546875" style="78" customWidth="1"/>
    <col min="7429" max="7429" width="5.7109375" style="78" customWidth="1"/>
    <col min="7430" max="7430" width="7.7109375" style="78" customWidth="1"/>
    <col min="7431" max="7431" width="33.85546875" style="78" customWidth="1"/>
    <col min="7432" max="7432" width="20" style="78" customWidth="1"/>
    <col min="7433" max="7433" width="15" style="78" customWidth="1"/>
    <col min="7434" max="7434" width="12.140625" style="78" customWidth="1"/>
    <col min="7435" max="7435" width="12.42578125" style="78" customWidth="1"/>
    <col min="7436" max="7436" width="11.28515625" style="78" customWidth="1"/>
    <col min="7437" max="7437" width="10" style="78" customWidth="1"/>
    <col min="7438" max="7438" width="18" style="78" bestFit="1" customWidth="1"/>
    <col min="7439" max="7439" width="3.28515625" style="78" customWidth="1"/>
    <col min="7440" max="7441" width="20.7109375" style="78" customWidth="1"/>
    <col min="7442" max="7680" width="11.42578125" style="78"/>
    <col min="7681" max="7681" width="3.7109375" style="78" customWidth="1"/>
    <col min="7682" max="7682" width="7.7109375" style="78" customWidth="1"/>
    <col min="7683" max="7683" width="5.85546875" style="78" customWidth="1"/>
    <col min="7684" max="7684" width="6.85546875" style="78" customWidth="1"/>
    <col min="7685" max="7685" width="5.7109375" style="78" customWidth="1"/>
    <col min="7686" max="7686" width="7.7109375" style="78" customWidth="1"/>
    <col min="7687" max="7687" width="33.85546875" style="78" customWidth="1"/>
    <col min="7688" max="7688" width="20" style="78" customWidth="1"/>
    <col min="7689" max="7689" width="15" style="78" customWidth="1"/>
    <col min="7690" max="7690" width="12.140625" style="78" customWidth="1"/>
    <col min="7691" max="7691" width="12.42578125" style="78" customWidth="1"/>
    <col min="7692" max="7692" width="11.28515625" style="78" customWidth="1"/>
    <col min="7693" max="7693" width="10" style="78" customWidth="1"/>
    <col min="7694" max="7694" width="18" style="78" bestFit="1" customWidth="1"/>
    <col min="7695" max="7695" width="3.28515625" style="78" customWidth="1"/>
    <col min="7696" max="7697" width="20.7109375" style="78" customWidth="1"/>
    <col min="7698" max="7936" width="11.42578125" style="78"/>
    <col min="7937" max="7937" width="3.7109375" style="78" customWidth="1"/>
    <col min="7938" max="7938" width="7.7109375" style="78" customWidth="1"/>
    <col min="7939" max="7939" width="5.85546875" style="78" customWidth="1"/>
    <col min="7940" max="7940" width="6.85546875" style="78" customWidth="1"/>
    <col min="7941" max="7941" width="5.7109375" style="78" customWidth="1"/>
    <col min="7942" max="7942" width="7.7109375" style="78" customWidth="1"/>
    <col min="7943" max="7943" width="33.85546875" style="78" customWidth="1"/>
    <col min="7944" max="7944" width="20" style="78" customWidth="1"/>
    <col min="7945" max="7945" width="15" style="78" customWidth="1"/>
    <col min="7946" max="7946" width="12.140625" style="78" customWidth="1"/>
    <col min="7947" max="7947" width="12.42578125" style="78" customWidth="1"/>
    <col min="7948" max="7948" width="11.28515625" style="78" customWidth="1"/>
    <col min="7949" max="7949" width="10" style="78" customWidth="1"/>
    <col min="7950" max="7950" width="18" style="78" bestFit="1" customWidth="1"/>
    <col min="7951" max="7951" width="3.28515625" style="78" customWidth="1"/>
    <col min="7952" max="7953" width="20.7109375" style="78" customWidth="1"/>
    <col min="7954" max="8192" width="11.42578125" style="78"/>
    <col min="8193" max="8193" width="3.7109375" style="78" customWidth="1"/>
    <col min="8194" max="8194" width="7.7109375" style="78" customWidth="1"/>
    <col min="8195" max="8195" width="5.85546875" style="78" customWidth="1"/>
    <col min="8196" max="8196" width="6.85546875" style="78" customWidth="1"/>
    <col min="8197" max="8197" width="5.7109375" style="78" customWidth="1"/>
    <col min="8198" max="8198" width="7.7109375" style="78" customWidth="1"/>
    <col min="8199" max="8199" width="33.85546875" style="78" customWidth="1"/>
    <col min="8200" max="8200" width="20" style="78" customWidth="1"/>
    <col min="8201" max="8201" width="15" style="78" customWidth="1"/>
    <col min="8202" max="8202" width="12.140625" style="78" customWidth="1"/>
    <col min="8203" max="8203" width="12.42578125" style="78" customWidth="1"/>
    <col min="8204" max="8204" width="11.28515625" style="78" customWidth="1"/>
    <col min="8205" max="8205" width="10" style="78" customWidth="1"/>
    <col min="8206" max="8206" width="18" style="78" bestFit="1" customWidth="1"/>
    <col min="8207" max="8207" width="3.28515625" style="78" customWidth="1"/>
    <col min="8208" max="8209" width="20.7109375" style="78" customWidth="1"/>
    <col min="8210" max="8448" width="11.42578125" style="78"/>
    <col min="8449" max="8449" width="3.7109375" style="78" customWidth="1"/>
    <col min="8450" max="8450" width="7.7109375" style="78" customWidth="1"/>
    <col min="8451" max="8451" width="5.85546875" style="78" customWidth="1"/>
    <col min="8452" max="8452" width="6.85546875" style="78" customWidth="1"/>
    <col min="8453" max="8453" width="5.7109375" style="78" customWidth="1"/>
    <col min="8454" max="8454" width="7.7109375" style="78" customWidth="1"/>
    <col min="8455" max="8455" width="33.85546875" style="78" customWidth="1"/>
    <col min="8456" max="8456" width="20" style="78" customWidth="1"/>
    <col min="8457" max="8457" width="15" style="78" customWidth="1"/>
    <col min="8458" max="8458" width="12.140625" style="78" customWidth="1"/>
    <col min="8459" max="8459" width="12.42578125" style="78" customWidth="1"/>
    <col min="8460" max="8460" width="11.28515625" style="78" customWidth="1"/>
    <col min="8461" max="8461" width="10" style="78" customWidth="1"/>
    <col min="8462" max="8462" width="18" style="78" bestFit="1" customWidth="1"/>
    <col min="8463" max="8463" width="3.28515625" style="78" customWidth="1"/>
    <col min="8464" max="8465" width="20.7109375" style="78" customWidth="1"/>
    <col min="8466" max="8704" width="11.42578125" style="78"/>
    <col min="8705" max="8705" width="3.7109375" style="78" customWidth="1"/>
    <col min="8706" max="8706" width="7.7109375" style="78" customWidth="1"/>
    <col min="8707" max="8707" width="5.85546875" style="78" customWidth="1"/>
    <col min="8708" max="8708" width="6.85546875" style="78" customWidth="1"/>
    <col min="8709" max="8709" width="5.7109375" style="78" customWidth="1"/>
    <col min="8710" max="8710" width="7.7109375" style="78" customWidth="1"/>
    <col min="8711" max="8711" width="33.85546875" style="78" customWidth="1"/>
    <col min="8712" max="8712" width="20" style="78" customWidth="1"/>
    <col min="8713" max="8713" width="15" style="78" customWidth="1"/>
    <col min="8714" max="8714" width="12.140625" style="78" customWidth="1"/>
    <col min="8715" max="8715" width="12.42578125" style="78" customWidth="1"/>
    <col min="8716" max="8716" width="11.28515625" style="78" customWidth="1"/>
    <col min="8717" max="8717" width="10" style="78" customWidth="1"/>
    <col min="8718" max="8718" width="18" style="78" bestFit="1" customWidth="1"/>
    <col min="8719" max="8719" width="3.28515625" style="78" customWidth="1"/>
    <col min="8720" max="8721" width="20.7109375" style="78" customWidth="1"/>
    <col min="8722" max="8960" width="11.42578125" style="78"/>
    <col min="8961" max="8961" width="3.7109375" style="78" customWidth="1"/>
    <col min="8962" max="8962" width="7.7109375" style="78" customWidth="1"/>
    <col min="8963" max="8963" width="5.85546875" style="78" customWidth="1"/>
    <col min="8964" max="8964" width="6.85546875" style="78" customWidth="1"/>
    <col min="8965" max="8965" width="5.7109375" style="78" customWidth="1"/>
    <col min="8966" max="8966" width="7.7109375" style="78" customWidth="1"/>
    <col min="8967" max="8967" width="33.85546875" style="78" customWidth="1"/>
    <col min="8968" max="8968" width="20" style="78" customWidth="1"/>
    <col min="8969" max="8969" width="15" style="78" customWidth="1"/>
    <col min="8970" max="8970" width="12.140625" style="78" customWidth="1"/>
    <col min="8971" max="8971" width="12.42578125" style="78" customWidth="1"/>
    <col min="8972" max="8972" width="11.28515625" style="78" customWidth="1"/>
    <col min="8973" max="8973" width="10" style="78" customWidth="1"/>
    <col min="8974" max="8974" width="18" style="78" bestFit="1" customWidth="1"/>
    <col min="8975" max="8975" width="3.28515625" style="78" customWidth="1"/>
    <col min="8976" max="8977" width="20.7109375" style="78" customWidth="1"/>
    <col min="8978" max="9216" width="11.42578125" style="78"/>
    <col min="9217" max="9217" width="3.7109375" style="78" customWidth="1"/>
    <col min="9218" max="9218" width="7.7109375" style="78" customWidth="1"/>
    <col min="9219" max="9219" width="5.85546875" style="78" customWidth="1"/>
    <col min="9220" max="9220" width="6.85546875" style="78" customWidth="1"/>
    <col min="9221" max="9221" width="5.7109375" style="78" customWidth="1"/>
    <col min="9222" max="9222" width="7.7109375" style="78" customWidth="1"/>
    <col min="9223" max="9223" width="33.85546875" style="78" customWidth="1"/>
    <col min="9224" max="9224" width="20" style="78" customWidth="1"/>
    <col min="9225" max="9225" width="15" style="78" customWidth="1"/>
    <col min="9226" max="9226" width="12.140625" style="78" customWidth="1"/>
    <col min="9227" max="9227" width="12.42578125" style="78" customWidth="1"/>
    <col min="9228" max="9228" width="11.28515625" style="78" customWidth="1"/>
    <col min="9229" max="9229" width="10" style="78" customWidth="1"/>
    <col min="9230" max="9230" width="18" style="78" bestFit="1" customWidth="1"/>
    <col min="9231" max="9231" width="3.28515625" style="78" customWidth="1"/>
    <col min="9232" max="9233" width="20.7109375" style="78" customWidth="1"/>
    <col min="9234" max="9472" width="11.42578125" style="78"/>
    <col min="9473" max="9473" width="3.7109375" style="78" customWidth="1"/>
    <col min="9474" max="9474" width="7.7109375" style="78" customWidth="1"/>
    <col min="9475" max="9475" width="5.85546875" style="78" customWidth="1"/>
    <col min="9476" max="9476" width="6.85546875" style="78" customWidth="1"/>
    <col min="9477" max="9477" width="5.7109375" style="78" customWidth="1"/>
    <col min="9478" max="9478" width="7.7109375" style="78" customWidth="1"/>
    <col min="9479" max="9479" width="33.85546875" style="78" customWidth="1"/>
    <col min="9480" max="9480" width="20" style="78" customWidth="1"/>
    <col min="9481" max="9481" width="15" style="78" customWidth="1"/>
    <col min="9482" max="9482" width="12.140625" style="78" customWidth="1"/>
    <col min="9483" max="9483" width="12.42578125" style="78" customWidth="1"/>
    <col min="9484" max="9484" width="11.28515625" style="78" customWidth="1"/>
    <col min="9485" max="9485" width="10" style="78" customWidth="1"/>
    <col min="9486" max="9486" width="18" style="78" bestFit="1" customWidth="1"/>
    <col min="9487" max="9487" width="3.28515625" style="78" customWidth="1"/>
    <col min="9488" max="9489" width="20.7109375" style="78" customWidth="1"/>
    <col min="9490" max="9728" width="11.42578125" style="78"/>
    <col min="9729" max="9729" width="3.7109375" style="78" customWidth="1"/>
    <col min="9730" max="9730" width="7.7109375" style="78" customWidth="1"/>
    <col min="9731" max="9731" width="5.85546875" style="78" customWidth="1"/>
    <col min="9732" max="9732" width="6.85546875" style="78" customWidth="1"/>
    <col min="9733" max="9733" width="5.7109375" style="78" customWidth="1"/>
    <col min="9734" max="9734" width="7.7109375" style="78" customWidth="1"/>
    <col min="9735" max="9735" width="33.85546875" style="78" customWidth="1"/>
    <col min="9736" max="9736" width="20" style="78" customWidth="1"/>
    <col min="9737" max="9737" width="15" style="78" customWidth="1"/>
    <col min="9738" max="9738" width="12.140625" style="78" customWidth="1"/>
    <col min="9739" max="9739" width="12.42578125" style="78" customWidth="1"/>
    <col min="9740" max="9740" width="11.28515625" style="78" customWidth="1"/>
    <col min="9741" max="9741" width="10" style="78" customWidth="1"/>
    <col min="9742" max="9742" width="18" style="78" bestFit="1" customWidth="1"/>
    <col min="9743" max="9743" width="3.28515625" style="78" customWidth="1"/>
    <col min="9744" max="9745" width="20.7109375" style="78" customWidth="1"/>
    <col min="9746" max="9984" width="11.42578125" style="78"/>
    <col min="9985" max="9985" width="3.7109375" style="78" customWidth="1"/>
    <col min="9986" max="9986" width="7.7109375" style="78" customWidth="1"/>
    <col min="9987" max="9987" width="5.85546875" style="78" customWidth="1"/>
    <col min="9988" max="9988" width="6.85546875" style="78" customWidth="1"/>
    <col min="9989" max="9989" width="5.7109375" style="78" customWidth="1"/>
    <col min="9990" max="9990" width="7.7109375" style="78" customWidth="1"/>
    <col min="9991" max="9991" width="33.85546875" style="78" customWidth="1"/>
    <col min="9992" max="9992" width="20" style="78" customWidth="1"/>
    <col min="9993" max="9993" width="15" style="78" customWidth="1"/>
    <col min="9994" max="9994" width="12.140625" style="78" customWidth="1"/>
    <col min="9995" max="9995" width="12.42578125" style="78" customWidth="1"/>
    <col min="9996" max="9996" width="11.28515625" style="78" customWidth="1"/>
    <col min="9997" max="9997" width="10" style="78" customWidth="1"/>
    <col min="9998" max="9998" width="18" style="78" bestFit="1" customWidth="1"/>
    <col min="9999" max="9999" width="3.28515625" style="78" customWidth="1"/>
    <col min="10000" max="10001" width="20.7109375" style="78" customWidth="1"/>
    <col min="10002" max="10240" width="11.42578125" style="78"/>
    <col min="10241" max="10241" width="3.7109375" style="78" customWidth="1"/>
    <col min="10242" max="10242" width="7.7109375" style="78" customWidth="1"/>
    <col min="10243" max="10243" width="5.85546875" style="78" customWidth="1"/>
    <col min="10244" max="10244" width="6.85546875" style="78" customWidth="1"/>
    <col min="10245" max="10245" width="5.7109375" style="78" customWidth="1"/>
    <col min="10246" max="10246" width="7.7109375" style="78" customWidth="1"/>
    <col min="10247" max="10247" width="33.85546875" style="78" customWidth="1"/>
    <col min="10248" max="10248" width="20" style="78" customWidth="1"/>
    <col min="10249" max="10249" width="15" style="78" customWidth="1"/>
    <col min="10250" max="10250" width="12.140625" style="78" customWidth="1"/>
    <col min="10251" max="10251" width="12.42578125" style="78" customWidth="1"/>
    <col min="10252" max="10252" width="11.28515625" style="78" customWidth="1"/>
    <col min="10253" max="10253" width="10" style="78" customWidth="1"/>
    <col min="10254" max="10254" width="18" style="78" bestFit="1" customWidth="1"/>
    <col min="10255" max="10255" width="3.28515625" style="78" customWidth="1"/>
    <col min="10256" max="10257" width="20.7109375" style="78" customWidth="1"/>
    <col min="10258" max="10496" width="11.42578125" style="78"/>
    <col min="10497" max="10497" width="3.7109375" style="78" customWidth="1"/>
    <col min="10498" max="10498" width="7.7109375" style="78" customWidth="1"/>
    <col min="10499" max="10499" width="5.85546875" style="78" customWidth="1"/>
    <col min="10500" max="10500" width="6.85546875" style="78" customWidth="1"/>
    <col min="10501" max="10501" width="5.7109375" style="78" customWidth="1"/>
    <col min="10502" max="10502" width="7.7109375" style="78" customWidth="1"/>
    <col min="10503" max="10503" width="33.85546875" style="78" customWidth="1"/>
    <col min="10504" max="10504" width="20" style="78" customWidth="1"/>
    <col min="10505" max="10505" width="15" style="78" customWidth="1"/>
    <col min="10506" max="10506" width="12.140625" style="78" customWidth="1"/>
    <col min="10507" max="10507" width="12.42578125" style="78" customWidth="1"/>
    <col min="10508" max="10508" width="11.28515625" style="78" customWidth="1"/>
    <col min="10509" max="10509" width="10" style="78" customWidth="1"/>
    <col min="10510" max="10510" width="18" style="78" bestFit="1" customWidth="1"/>
    <col min="10511" max="10511" width="3.28515625" style="78" customWidth="1"/>
    <col min="10512" max="10513" width="20.7109375" style="78" customWidth="1"/>
    <col min="10514" max="10752" width="11.42578125" style="78"/>
    <col min="10753" max="10753" width="3.7109375" style="78" customWidth="1"/>
    <col min="10754" max="10754" width="7.7109375" style="78" customWidth="1"/>
    <col min="10755" max="10755" width="5.85546875" style="78" customWidth="1"/>
    <col min="10756" max="10756" width="6.85546875" style="78" customWidth="1"/>
    <col min="10757" max="10757" width="5.7109375" style="78" customWidth="1"/>
    <col min="10758" max="10758" width="7.7109375" style="78" customWidth="1"/>
    <col min="10759" max="10759" width="33.85546875" style="78" customWidth="1"/>
    <col min="10760" max="10760" width="20" style="78" customWidth="1"/>
    <col min="10761" max="10761" width="15" style="78" customWidth="1"/>
    <col min="10762" max="10762" width="12.140625" style="78" customWidth="1"/>
    <col min="10763" max="10763" width="12.42578125" style="78" customWidth="1"/>
    <col min="10764" max="10764" width="11.28515625" style="78" customWidth="1"/>
    <col min="10765" max="10765" width="10" style="78" customWidth="1"/>
    <col min="10766" max="10766" width="18" style="78" bestFit="1" customWidth="1"/>
    <col min="10767" max="10767" width="3.28515625" style="78" customWidth="1"/>
    <col min="10768" max="10769" width="20.7109375" style="78" customWidth="1"/>
    <col min="10770" max="11008" width="11.42578125" style="78"/>
    <col min="11009" max="11009" width="3.7109375" style="78" customWidth="1"/>
    <col min="11010" max="11010" width="7.7109375" style="78" customWidth="1"/>
    <col min="11011" max="11011" width="5.85546875" style="78" customWidth="1"/>
    <col min="11012" max="11012" width="6.85546875" style="78" customWidth="1"/>
    <col min="11013" max="11013" width="5.7109375" style="78" customWidth="1"/>
    <col min="11014" max="11014" width="7.7109375" style="78" customWidth="1"/>
    <col min="11015" max="11015" width="33.85546875" style="78" customWidth="1"/>
    <col min="11016" max="11016" width="20" style="78" customWidth="1"/>
    <col min="11017" max="11017" width="15" style="78" customWidth="1"/>
    <col min="11018" max="11018" width="12.140625" style="78" customWidth="1"/>
    <col min="11019" max="11019" width="12.42578125" style="78" customWidth="1"/>
    <col min="11020" max="11020" width="11.28515625" style="78" customWidth="1"/>
    <col min="11021" max="11021" width="10" style="78" customWidth="1"/>
    <col min="11022" max="11022" width="18" style="78" bestFit="1" customWidth="1"/>
    <col min="11023" max="11023" width="3.28515625" style="78" customWidth="1"/>
    <col min="11024" max="11025" width="20.7109375" style="78" customWidth="1"/>
    <col min="11026" max="11264" width="11.42578125" style="78"/>
    <col min="11265" max="11265" width="3.7109375" style="78" customWidth="1"/>
    <col min="11266" max="11266" width="7.7109375" style="78" customWidth="1"/>
    <col min="11267" max="11267" width="5.85546875" style="78" customWidth="1"/>
    <col min="11268" max="11268" width="6.85546875" style="78" customWidth="1"/>
    <col min="11269" max="11269" width="5.7109375" style="78" customWidth="1"/>
    <col min="11270" max="11270" width="7.7109375" style="78" customWidth="1"/>
    <col min="11271" max="11271" width="33.85546875" style="78" customWidth="1"/>
    <col min="11272" max="11272" width="20" style="78" customWidth="1"/>
    <col min="11273" max="11273" width="15" style="78" customWidth="1"/>
    <col min="11274" max="11274" width="12.140625" style="78" customWidth="1"/>
    <col min="11275" max="11275" width="12.42578125" style="78" customWidth="1"/>
    <col min="11276" max="11276" width="11.28515625" style="78" customWidth="1"/>
    <col min="11277" max="11277" width="10" style="78" customWidth="1"/>
    <col min="11278" max="11278" width="18" style="78" bestFit="1" customWidth="1"/>
    <col min="11279" max="11279" width="3.28515625" style="78" customWidth="1"/>
    <col min="11280" max="11281" width="20.7109375" style="78" customWidth="1"/>
    <col min="11282" max="11520" width="11.42578125" style="78"/>
    <col min="11521" max="11521" width="3.7109375" style="78" customWidth="1"/>
    <col min="11522" max="11522" width="7.7109375" style="78" customWidth="1"/>
    <col min="11523" max="11523" width="5.85546875" style="78" customWidth="1"/>
    <col min="11524" max="11524" width="6.85546875" style="78" customWidth="1"/>
    <col min="11525" max="11525" width="5.7109375" style="78" customWidth="1"/>
    <col min="11526" max="11526" width="7.7109375" style="78" customWidth="1"/>
    <col min="11527" max="11527" width="33.85546875" style="78" customWidth="1"/>
    <col min="11528" max="11528" width="20" style="78" customWidth="1"/>
    <col min="11529" max="11529" width="15" style="78" customWidth="1"/>
    <col min="11530" max="11530" width="12.140625" style="78" customWidth="1"/>
    <col min="11531" max="11531" width="12.42578125" style="78" customWidth="1"/>
    <col min="11532" max="11532" width="11.28515625" style="78" customWidth="1"/>
    <col min="11533" max="11533" width="10" style="78" customWidth="1"/>
    <col min="11534" max="11534" width="18" style="78" bestFit="1" customWidth="1"/>
    <col min="11535" max="11535" width="3.28515625" style="78" customWidth="1"/>
    <col min="11536" max="11537" width="20.7109375" style="78" customWidth="1"/>
    <col min="11538" max="11776" width="11.42578125" style="78"/>
    <col min="11777" max="11777" width="3.7109375" style="78" customWidth="1"/>
    <col min="11778" max="11778" width="7.7109375" style="78" customWidth="1"/>
    <col min="11779" max="11779" width="5.85546875" style="78" customWidth="1"/>
    <col min="11780" max="11780" width="6.85546875" style="78" customWidth="1"/>
    <col min="11781" max="11781" width="5.7109375" style="78" customWidth="1"/>
    <col min="11782" max="11782" width="7.7109375" style="78" customWidth="1"/>
    <col min="11783" max="11783" width="33.85546875" style="78" customWidth="1"/>
    <col min="11784" max="11784" width="20" style="78" customWidth="1"/>
    <col min="11785" max="11785" width="15" style="78" customWidth="1"/>
    <col min="11786" max="11786" width="12.140625" style="78" customWidth="1"/>
    <col min="11787" max="11787" width="12.42578125" style="78" customWidth="1"/>
    <col min="11788" max="11788" width="11.28515625" style="78" customWidth="1"/>
    <col min="11789" max="11789" width="10" style="78" customWidth="1"/>
    <col min="11790" max="11790" width="18" style="78" bestFit="1" customWidth="1"/>
    <col min="11791" max="11791" width="3.28515625" style="78" customWidth="1"/>
    <col min="11792" max="11793" width="20.7109375" style="78" customWidth="1"/>
    <col min="11794" max="12032" width="11.42578125" style="78"/>
    <col min="12033" max="12033" width="3.7109375" style="78" customWidth="1"/>
    <col min="12034" max="12034" width="7.7109375" style="78" customWidth="1"/>
    <col min="12035" max="12035" width="5.85546875" style="78" customWidth="1"/>
    <col min="12036" max="12036" width="6.85546875" style="78" customWidth="1"/>
    <col min="12037" max="12037" width="5.7109375" style="78" customWidth="1"/>
    <col min="12038" max="12038" width="7.7109375" style="78" customWidth="1"/>
    <col min="12039" max="12039" width="33.85546875" style="78" customWidth="1"/>
    <col min="12040" max="12040" width="20" style="78" customWidth="1"/>
    <col min="12041" max="12041" width="15" style="78" customWidth="1"/>
    <col min="12042" max="12042" width="12.140625" style="78" customWidth="1"/>
    <col min="12043" max="12043" width="12.42578125" style="78" customWidth="1"/>
    <col min="12044" max="12044" width="11.28515625" style="78" customWidth="1"/>
    <col min="12045" max="12045" width="10" style="78" customWidth="1"/>
    <col min="12046" max="12046" width="18" style="78" bestFit="1" customWidth="1"/>
    <col min="12047" max="12047" width="3.28515625" style="78" customWidth="1"/>
    <col min="12048" max="12049" width="20.7109375" style="78" customWidth="1"/>
    <col min="12050" max="12288" width="11.42578125" style="78"/>
    <col min="12289" max="12289" width="3.7109375" style="78" customWidth="1"/>
    <col min="12290" max="12290" width="7.7109375" style="78" customWidth="1"/>
    <col min="12291" max="12291" width="5.85546875" style="78" customWidth="1"/>
    <col min="12292" max="12292" width="6.85546875" style="78" customWidth="1"/>
    <col min="12293" max="12293" width="5.7109375" style="78" customWidth="1"/>
    <col min="12294" max="12294" width="7.7109375" style="78" customWidth="1"/>
    <col min="12295" max="12295" width="33.85546875" style="78" customWidth="1"/>
    <col min="12296" max="12296" width="20" style="78" customWidth="1"/>
    <col min="12297" max="12297" width="15" style="78" customWidth="1"/>
    <col min="12298" max="12298" width="12.140625" style="78" customWidth="1"/>
    <col min="12299" max="12299" width="12.42578125" style="78" customWidth="1"/>
    <col min="12300" max="12300" width="11.28515625" style="78" customWidth="1"/>
    <col min="12301" max="12301" width="10" style="78" customWidth="1"/>
    <col min="12302" max="12302" width="18" style="78" bestFit="1" customWidth="1"/>
    <col min="12303" max="12303" width="3.28515625" style="78" customWidth="1"/>
    <col min="12304" max="12305" width="20.7109375" style="78" customWidth="1"/>
    <col min="12306" max="12544" width="11.42578125" style="78"/>
    <col min="12545" max="12545" width="3.7109375" style="78" customWidth="1"/>
    <col min="12546" max="12546" width="7.7109375" style="78" customWidth="1"/>
    <col min="12547" max="12547" width="5.85546875" style="78" customWidth="1"/>
    <col min="12548" max="12548" width="6.85546875" style="78" customWidth="1"/>
    <col min="12549" max="12549" width="5.7109375" style="78" customWidth="1"/>
    <col min="12550" max="12550" width="7.7109375" style="78" customWidth="1"/>
    <col min="12551" max="12551" width="33.85546875" style="78" customWidth="1"/>
    <col min="12552" max="12552" width="20" style="78" customWidth="1"/>
    <col min="12553" max="12553" width="15" style="78" customWidth="1"/>
    <col min="12554" max="12554" width="12.140625" style="78" customWidth="1"/>
    <col min="12555" max="12555" width="12.42578125" style="78" customWidth="1"/>
    <col min="12556" max="12556" width="11.28515625" style="78" customWidth="1"/>
    <col min="12557" max="12557" width="10" style="78" customWidth="1"/>
    <col min="12558" max="12558" width="18" style="78" bestFit="1" customWidth="1"/>
    <col min="12559" max="12559" width="3.28515625" style="78" customWidth="1"/>
    <col min="12560" max="12561" width="20.7109375" style="78" customWidth="1"/>
    <col min="12562" max="12800" width="11.42578125" style="78"/>
    <col min="12801" max="12801" width="3.7109375" style="78" customWidth="1"/>
    <col min="12802" max="12802" width="7.7109375" style="78" customWidth="1"/>
    <col min="12803" max="12803" width="5.85546875" style="78" customWidth="1"/>
    <col min="12804" max="12804" width="6.85546875" style="78" customWidth="1"/>
    <col min="12805" max="12805" width="5.7109375" style="78" customWidth="1"/>
    <col min="12806" max="12806" width="7.7109375" style="78" customWidth="1"/>
    <col min="12807" max="12807" width="33.85546875" style="78" customWidth="1"/>
    <col min="12808" max="12808" width="20" style="78" customWidth="1"/>
    <col min="12809" max="12809" width="15" style="78" customWidth="1"/>
    <col min="12810" max="12810" width="12.140625" style="78" customWidth="1"/>
    <col min="12811" max="12811" width="12.42578125" style="78" customWidth="1"/>
    <col min="12812" max="12812" width="11.28515625" style="78" customWidth="1"/>
    <col min="12813" max="12813" width="10" style="78" customWidth="1"/>
    <col min="12814" max="12814" width="18" style="78" bestFit="1" customWidth="1"/>
    <col min="12815" max="12815" width="3.28515625" style="78" customWidth="1"/>
    <col min="12816" max="12817" width="20.7109375" style="78" customWidth="1"/>
    <col min="12818" max="13056" width="11.42578125" style="78"/>
    <col min="13057" max="13057" width="3.7109375" style="78" customWidth="1"/>
    <col min="13058" max="13058" width="7.7109375" style="78" customWidth="1"/>
    <col min="13059" max="13059" width="5.85546875" style="78" customWidth="1"/>
    <col min="13060" max="13060" width="6.85546875" style="78" customWidth="1"/>
    <col min="13061" max="13061" width="5.7109375" style="78" customWidth="1"/>
    <col min="13062" max="13062" width="7.7109375" style="78" customWidth="1"/>
    <col min="13063" max="13063" width="33.85546875" style="78" customWidth="1"/>
    <col min="13064" max="13064" width="20" style="78" customWidth="1"/>
    <col min="13065" max="13065" width="15" style="78" customWidth="1"/>
    <col min="13066" max="13066" width="12.140625" style="78" customWidth="1"/>
    <col min="13067" max="13067" width="12.42578125" style="78" customWidth="1"/>
    <col min="13068" max="13068" width="11.28515625" style="78" customWidth="1"/>
    <col min="13069" max="13069" width="10" style="78" customWidth="1"/>
    <col min="13070" max="13070" width="18" style="78" bestFit="1" customWidth="1"/>
    <col min="13071" max="13071" width="3.28515625" style="78" customWidth="1"/>
    <col min="13072" max="13073" width="20.7109375" style="78" customWidth="1"/>
    <col min="13074" max="13312" width="11.42578125" style="78"/>
    <col min="13313" max="13313" width="3.7109375" style="78" customWidth="1"/>
    <col min="13314" max="13314" width="7.7109375" style="78" customWidth="1"/>
    <col min="13315" max="13315" width="5.85546875" style="78" customWidth="1"/>
    <col min="13316" max="13316" width="6.85546875" style="78" customWidth="1"/>
    <col min="13317" max="13317" width="5.7109375" style="78" customWidth="1"/>
    <col min="13318" max="13318" width="7.7109375" style="78" customWidth="1"/>
    <col min="13319" max="13319" width="33.85546875" style="78" customWidth="1"/>
    <col min="13320" max="13320" width="20" style="78" customWidth="1"/>
    <col min="13321" max="13321" width="15" style="78" customWidth="1"/>
    <col min="13322" max="13322" width="12.140625" style="78" customWidth="1"/>
    <col min="13323" max="13323" width="12.42578125" style="78" customWidth="1"/>
    <col min="13324" max="13324" width="11.28515625" style="78" customWidth="1"/>
    <col min="13325" max="13325" width="10" style="78" customWidth="1"/>
    <col min="13326" max="13326" width="18" style="78" bestFit="1" customWidth="1"/>
    <col min="13327" max="13327" width="3.28515625" style="78" customWidth="1"/>
    <col min="13328" max="13329" width="20.7109375" style="78" customWidth="1"/>
    <col min="13330" max="13568" width="11.42578125" style="78"/>
    <col min="13569" max="13569" width="3.7109375" style="78" customWidth="1"/>
    <col min="13570" max="13570" width="7.7109375" style="78" customWidth="1"/>
    <col min="13571" max="13571" width="5.85546875" style="78" customWidth="1"/>
    <col min="13572" max="13572" width="6.85546875" style="78" customWidth="1"/>
    <col min="13573" max="13573" width="5.7109375" style="78" customWidth="1"/>
    <col min="13574" max="13574" width="7.7109375" style="78" customWidth="1"/>
    <col min="13575" max="13575" width="33.85546875" style="78" customWidth="1"/>
    <col min="13576" max="13576" width="20" style="78" customWidth="1"/>
    <col min="13577" max="13577" width="15" style="78" customWidth="1"/>
    <col min="13578" max="13578" width="12.140625" style="78" customWidth="1"/>
    <col min="13579" max="13579" width="12.42578125" style="78" customWidth="1"/>
    <col min="13580" max="13580" width="11.28515625" style="78" customWidth="1"/>
    <col min="13581" max="13581" width="10" style="78" customWidth="1"/>
    <col min="13582" max="13582" width="18" style="78" bestFit="1" customWidth="1"/>
    <col min="13583" max="13583" width="3.28515625" style="78" customWidth="1"/>
    <col min="13584" max="13585" width="20.7109375" style="78" customWidth="1"/>
    <col min="13586" max="13824" width="11.42578125" style="78"/>
    <col min="13825" max="13825" width="3.7109375" style="78" customWidth="1"/>
    <col min="13826" max="13826" width="7.7109375" style="78" customWidth="1"/>
    <col min="13827" max="13827" width="5.85546875" style="78" customWidth="1"/>
    <col min="13828" max="13828" width="6.85546875" style="78" customWidth="1"/>
    <col min="13829" max="13829" width="5.7109375" style="78" customWidth="1"/>
    <col min="13830" max="13830" width="7.7109375" style="78" customWidth="1"/>
    <col min="13831" max="13831" width="33.85546875" style="78" customWidth="1"/>
    <col min="13832" max="13832" width="20" style="78" customWidth="1"/>
    <col min="13833" max="13833" width="15" style="78" customWidth="1"/>
    <col min="13834" max="13834" width="12.140625" style="78" customWidth="1"/>
    <col min="13835" max="13835" width="12.42578125" style="78" customWidth="1"/>
    <col min="13836" max="13836" width="11.28515625" style="78" customWidth="1"/>
    <col min="13837" max="13837" width="10" style="78" customWidth="1"/>
    <col min="13838" max="13838" width="18" style="78" bestFit="1" customWidth="1"/>
    <col min="13839" max="13839" width="3.28515625" style="78" customWidth="1"/>
    <col min="13840" max="13841" width="20.7109375" style="78" customWidth="1"/>
    <col min="13842" max="14080" width="11.42578125" style="78"/>
    <col min="14081" max="14081" width="3.7109375" style="78" customWidth="1"/>
    <col min="14082" max="14082" width="7.7109375" style="78" customWidth="1"/>
    <col min="14083" max="14083" width="5.85546875" style="78" customWidth="1"/>
    <col min="14084" max="14084" width="6.85546875" style="78" customWidth="1"/>
    <col min="14085" max="14085" width="5.7109375" style="78" customWidth="1"/>
    <col min="14086" max="14086" width="7.7109375" style="78" customWidth="1"/>
    <col min="14087" max="14087" width="33.85546875" style="78" customWidth="1"/>
    <col min="14088" max="14088" width="20" style="78" customWidth="1"/>
    <col min="14089" max="14089" width="15" style="78" customWidth="1"/>
    <col min="14090" max="14090" width="12.140625" style="78" customWidth="1"/>
    <col min="14091" max="14091" width="12.42578125" style="78" customWidth="1"/>
    <col min="14092" max="14092" width="11.28515625" style="78" customWidth="1"/>
    <col min="14093" max="14093" width="10" style="78" customWidth="1"/>
    <col min="14094" max="14094" width="18" style="78" bestFit="1" customWidth="1"/>
    <col min="14095" max="14095" width="3.28515625" style="78" customWidth="1"/>
    <col min="14096" max="14097" width="20.7109375" style="78" customWidth="1"/>
    <col min="14098" max="14336" width="11.42578125" style="78"/>
    <col min="14337" max="14337" width="3.7109375" style="78" customWidth="1"/>
    <col min="14338" max="14338" width="7.7109375" style="78" customWidth="1"/>
    <col min="14339" max="14339" width="5.85546875" style="78" customWidth="1"/>
    <col min="14340" max="14340" width="6.85546875" style="78" customWidth="1"/>
    <col min="14341" max="14341" width="5.7109375" style="78" customWidth="1"/>
    <col min="14342" max="14342" width="7.7109375" style="78" customWidth="1"/>
    <col min="14343" max="14343" width="33.85546875" style="78" customWidth="1"/>
    <col min="14344" max="14344" width="20" style="78" customWidth="1"/>
    <col min="14345" max="14345" width="15" style="78" customWidth="1"/>
    <col min="14346" max="14346" width="12.140625" style="78" customWidth="1"/>
    <col min="14347" max="14347" width="12.42578125" style="78" customWidth="1"/>
    <col min="14348" max="14348" width="11.28515625" style="78" customWidth="1"/>
    <col min="14349" max="14349" width="10" style="78" customWidth="1"/>
    <col min="14350" max="14350" width="18" style="78" bestFit="1" customWidth="1"/>
    <col min="14351" max="14351" width="3.28515625" style="78" customWidth="1"/>
    <col min="14352" max="14353" width="20.7109375" style="78" customWidth="1"/>
    <col min="14354" max="14592" width="11.42578125" style="78"/>
    <col min="14593" max="14593" width="3.7109375" style="78" customWidth="1"/>
    <col min="14594" max="14594" width="7.7109375" style="78" customWidth="1"/>
    <col min="14595" max="14595" width="5.85546875" style="78" customWidth="1"/>
    <col min="14596" max="14596" width="6.85546875" style="78" customWidth="1"/>
    <col min="14597" max="14597" width="5.7109375" style="78" customWidth="1"/>
    <col min="14598" max="14598" width="7.7109375" style="78" customWidth="1"/>
    <col min="14599" max="14599" width="33.85546875" style="78" customWidth="1"/>
    <col min="14600" max="14600" width="20" style="78" customWidth="1"/>
    <col min="14601" max="14601" width="15" style="78" customWidth="1"/>
    <col min="14602" max="14602" width="12.140625" style="78" customWidth="1"/>
    <col min="14603" max="14603" width="12.42578125" style="78" customWidth="1"/>
    <col min="14604" max="14604" width="11.28515625" style="78" customWidth="1"/>
    <col min="14605" max="14605" width="10" style="78" customWidth="1"/>
    <col min="14606" max="14606" width="18" style="78" bestFit="1" customWidth="1"/>
    <col min="14607" max="14607" width="3.28515625" style="78" customWidth="1"/>
    <col min="14608" max="14609" width="20.7109375" style="78" customWidth="1"/>
    <col min="14610" max="14848" width="11.42578125" style="78"/>
    <col min="14849" max="14849" width="3.7109375" style="78" customWidth="1"/>
    <col min="14850" max="14850" width="7.7109375" style="78" customWidth="1"/>
    <col min="14851" max="14851" width="5.85546875" style="78" customWidth="1"/>
    <col min="14852" max="14852" width="6.85546875" style="78" customWidth="1"/>
    <col min="14853" max="14853" width="5.7109375" style="78" customWidth="1"/>
    <col min="14854" max="14854" width="7.7109375" style="78" customWidth="1"/>
    <col min="14855" max="14855" width="33.85546875" style="78" customWidth="1"/>
    <col min="14856" max="14856" width="20" style="78" customWidth="1"/>
    <col min="14857" max="14857" width="15" style="78" customWidth="1"/>
    <col min="14858" max="14858" width="12.140625" style="78" customWidth="1"/>
    <col min="14859" max="14859" width="12.42578125" style="78" customWidth="1"/>
    <col min="14860" max="14860" width="11.28515625" style="78" customWidth="1"/>
    <col min="14861" max="14861" width="10" style="78" customWidth="1"/>
    <col min="14862" max="14862" width="18" style="78" bestFit="1" customWidth="1"/>
    <col min="14863" max="14863" width="3.28515625" style="78" customWidth="1"/>
    <col min="14864" max="14865" width="20.7109375" style="78" customWidth="1"/>
    <col min="14866" max="15104" width="11.42578125" style="78"/>
    <col min="15105" max="15105" width="3.7109375" style="78" customWidth="1"/>
    <col min="15106" max="15106" width="7.7109375" style="78" customWidth="1"/>
    <col min="15107" max="15107" width="5.85546875" style="78" customWidth="1"/>
    <col min="15108" max="15108" width="6.85546875" style="78" customWidth="1"/>
    <col min="15109" max="15109" width="5.7109375" style="78" customWidth="1"/>
    <col min="15110" max="15110" width="7.7109375" style="78" customWidth="1"/>
    <col min="15111" max="15111" width="33.85546875" style="78" customWidth="1"/>
    <col min="15112" max="15112" width="20" style="78" customWidth="1"/>
    <col min="15113" max="15113" width="15" style="78" customWidth="1"/>
    <col min="15114" max="15114" width="12.140625" style="78" customWidth="1"/>
    <col min="15115" max="15115" width="12.42578125" style="78" customWidth="1"/>
    <col min="15116" max="15116" width="11.28515625" style="78" customWidth="1"/>
    <col min="15117" max="15117" width="10" style="78" customWidth="1"/>
    <col min="15118" max="15118" width="18" style="78" bestFit="1" customWidth="1"/>
    <col min="15119" max="15119" width="3.28515625" style="78" customWidth="1"/>
    <col min="15120" max="15121" width="20.7109375" style="78" customWidth="1"/>
    <col min="15122" max="15360" width="11.42578125" style="78"/>
    <col min="15361" max="15361" width="3.7109375" style="78" customWidth="1"/>
    <col min="15362" max="15362" width="7.7109375" style="78" customWidth="1"/>
    <col min="15363" max="15363" width="5.85546875" style="78" customWidth="1"/>
    <col min="15364" max="15364" width="6.85546875" style="78" customWidth="1"/>
    <col min="15365" max="15365" width="5.7109375" style="78" customWidth="1"/>
    <col min="15366" max="15366" width="7.7109375" style="78" customWidth="1"/>
    <col min="15367" max="15367" width="33.85546875" style="78" customWidth="1"/>
    <col min="15368" max="15368" width="20" style="78" customWidth="1"/>
    <col min="15369" max="15369" width="15" style="78" customWidth="1"/>
    <col min="15370" max="15370" width="12.140625" style="78" customWidth="1"/>
    <col min="15371" max="15371" width="12.42578125" style="78" customWidth="1"/>
    <col min="15372" max="15372" width="11.28515625" style="78" customWidth="1"/>
    <col min="15373" max="15373" width="10" style="78" customWidth="1"/>
    <col min="15374" max="15374" width="18" style="78" bestFit="1" customWidth="1"/>
    <col min="15375" max="15375" width="3.28515625" style="78" customWidth="1"/>
    <col min="15376" max="15377" width="20.7109375" style="78" customWidth="1"/>
    <col min="15378" max="15616" width="11.42578125" style="78"/>
    <col min="15617" max="15617" width="3.7109375" style="78" customWidth="1"/>
    <col min="15618" max="15618" width="7.7109375" style="78" customWidth="1"/>
    <col min="15619" max="15619" width="5.85546875" style="78" customWidth="1"/>
    <col min="15620" max="15620" width="6.85546875" style="78" customWidth="1"/>
    <col min="15621" max="15621" width="5.7109375" style="78" customWidth="1"/>
    <col min="15622" max="15622" width="7.7109375" style="78" customWidth="1"/>
    <col min="15623" max="15623" width="33.85546875" style="78" customWidth="1"/>
    <col min="15624" max="15624" width="20" style="78" customWidth="1"/>
    <col min="15625" max="15625" width="15" style="78" customWidth="1"/>
    <col min="15626" max="15626" width="12.140625" style="78" customWidth="1"/>
    <col min="15627" max="15627" width="12.42578125" style="78" customWidth="1"/>
    <col min="15628" max="15628" width="11.28515625" style="78" customWidth="1"/>
    <col min="15629" max="15629" width="10" style="78" customWidth="1"/>
    <col min="15630" max="15630" width="18" style="78" bestFit="1" customWidth="1"/>
    <col min="15631" max="15631" width="3.28515625" style="78" customWidth="1"/>
    <col min="15632" max="15633" width="20.7109375" style="78" customWidth="1"/>
    <col min="15634" max="15872" width="11.42578125" style="78"/>
    <col min="15873" max="15873" width="3.7109375" style="78" customWidth="1"/>
    <col min="15874" max="15874" width="7.7109375" style="78" customWidth="1"/>
    <col min="15875" max="15875" width="5.85546875" style="78" customWidth="1"/>
    <col min="15876" max="15876" width="6.85546875" style="78" customWidth="1"/>
    <col min="15877" max="15877" width="5.7109375" style="78" customWidth="1"/>
    <col min="15878" max="15878" width="7.7109375" style="78" customWidth="1"/>
    <col min="15879" max="15879" width="33.85546875" style="78" customWidth="1"/>
    <col min="15880" max="15880" width="20" style="78" customWidth="1"/>
    <col min="15881" max="15881" width="15" style="78" customWidth="1"/>
    <col min="15882" max="15882" width="12.140625" style="78" customWidth="1"/>
    <col min="15883" max="15883" width="12.42578125" style="78" customWidth="1"/>
    <col min="15884" max="15884" width="11.28515625" style="78" customWidth="1"/>
    <col min="15885" max="15885" width="10" style="78" customWidth="1"/>
    <col min="15886" max="15886" width="18" style="78" bestFit="1" customWidth="1"/>
    <col min="15887" max="15887" width="3.28515625" style="78" customWidth="1"/>
    <col min="15888" max="15889" width="20.7109375" style="78" customWidth="1"/>
    <col min="15890" max="16128" width="11.42578125" style="78"/>
    <col min="16129" max="16129" width="3.7109375" style="78" customWidth="1"/>
    <col min="16130" max="16130" width="7.7109375" style="78" customWidth="1"/>
    <col min="16131" max="16131" width="5.85546875" style="78" customWidth="1"/>
    <col min="16132" max="16132" width="6.85546875" style="78" customWidth="1"/>
    <col min="16133" max="16133" width="5.7109375" style="78" customWidth="1"/>
    <col min="16134" max="16134" width="7.7109375" style="78" customWidth="1"/>
    <col min="16135" max="16135" width="33.85546875" style="78" customWidth="1"/>
    <col min="16136" max="16136" width="20" style="78" customWidth="1"/>
    <col min="16137" max="16137" width="15" style="78" customWidth="1"/>
    <col min="16138" max="16138" width="12.140625" style="78" customWidth="1"/>
    <col min="16139" max="16139" width="12.42578125" style="78" customWidth="1"/>
    <col min="16140" max="16140" width="11.28515625" style="78" customWidth="1"/>
    <col min="16141" max="16141" width="10" style="78" customWidth="1"/>
    <col min="16142" max="16142" width="18" style="78" bestFit="1" customWidth="1"/>
    <col min="16143" max="16143" width="3.28515625" style="78" customWidth="1"/>
    <col min="16144" max="16145" width="20.7109375" style="78" customWidth="1"/>
    <col min="16146" max="16384" width="11.42578125" style="78"/>
  </cols>
  <sheetData>
    <row r="1" spans="1:30" ht="18" x14ac:dyDescent="0.25">
      <c r="B1" s="78"/>
      <c r="C1" s="79"/>
      <c r="D1" s="80"/>
      <c r="E1" s="80"/>
      <c r="F1" s="80"/>
      <c r="G1" s="80"/>
      <c r="H1" s="78"/>
      <c r="I1" s="85"/>
      <c r="J1" s="78"/>
      <c r="L1" s="78"/>
      <c r="M1" s="78"/>
      <c r="N1" s="78"/>
    </row>
    <row r="2" spans="1:30" ht="18" x14ac:dyDescent="0.25">
      <c r="B2" s="78"/>
      <c r="C2" s="79"/>
      <c r="D2" s="80"/>
      <c r="E2" s="80"/>
      <c r="F2" s="80"/>
      <c r="G2" s="80"/>
      <c r="H2" s="78"/>
      <c r="I2" s="195"/>
      <c r="J2" s="78"/>
      <c r="L2" s="78"/>
      <c r="M2" s="78"/>
      <c r="N2" s="78"/>
    </row>
    <row r="3" spans="1:30" ht="18" x14ac:dyDescent="0.25">
      <c r="B3" s="78"/>
      <c r="C3" s="79"/>
      <c r="D3" s="80"/>
      <c r="E3" s="80"/>
      <c r="F3" s="80"/>
      <c r="G3" s="80"/>
      <c r="H3" s="78"/>
      <c r="I3" s="195"/>
      <c r="J3" s="78"/>
      <c r="L3" s="78"/>
      <c r="M3" s="78"/>
      <c r="N3" s="78"/>
    </row>
    <row r="4" spans="1:30" s="81" customFormat="1" ht="27.75" x14ac:dyDescent="0.25">
      <c r="C4" s="82"/>
      <c r="D4" s="82"/>
      <c r="E4" s="82"/>
      <c r="F4" s="82"/>
      <c r="G4" s="82"/>
      <c r="I4" s="19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30" ht="30.75" x14ac:dyDescent="0.25">
      <c r="B5" s="78"/>
      <c r="C5" s="196" t="s">
        <v>75</v>
      </c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78"/>
    </row>
    <row r="6" spans="1:30" ht="30.75" x14ac:dyDescent="0.25">
      <c r="B6" s="78"/>
      <c r="C6" s="197" t="s">
        <v>102</v>
      </c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78"/>
    </row>
    <row r="7" spans="1:30" ht="11.25" customHeight="1" x14ac:dyDescent="0.25">
      <c r="B7" s="78"/>
      <c r="C7" s="84"/>
      <c r="D7" s="84"/>
      <c r="E7" s="84"/>
      <c r="F7" s="84"/>
      <c r="G7" s="84"/>
      <c r="H7" s="84"/>
      <c r="I7" s="84"/>
      <c r="J7" s="78"/>
      <c r="L7" s="78"/>
      <c r="M7" s="78"/>
      <c r="N7" s="78"/>
    </row>
    <row r="8" spans="1:30" ht="15.75" hidden="1" thickBot="1" x14ac:dyDescent="0.3">
      <c r="B8" s="78"/>
      <c r="C8" s="78"/>
      <c r="D8" s="78"/>
      <c r="E8" s="78"/>
      <c r="F8" s="96"/>
      <c r="G8" s="78" t="s">
        <v>1</v>
      </c>
      <c r="H8" s="83"/>
      <c r="I8" s="84"/>
      <c r="J8" s="78"/>
      <c r="L8" s="78"/>
      <c r="M8" s="78"/>
      <c r="N8" s="78"/>
    </row>
    <row r="9" spans="1:30" hidden="1" x14ac:dyDescent="0.25">
      <c r="B9" s="78"/>
      <c r="C9" s="78"/>
      <c r="D9" s="78"/>
      <c r="E9" s="78"/>
      <c r="F9" s="97"/>
      <c r="G9" s="83"/>
      <c r="H9" s="83"/>
      <c r="I9" s="85"/>
      <c r="J9" s="78"/>
      <c r="L9" s="78"/>
      <c r="M9" s="78"/>
      <c r="N9" s="78"/>
    </row>
    <row r="10" spans="1:30" ht="21.75" hidden="1" customHeight="1" x14ac:dyDescent="0.25">
      <c r="B10" s="78"/>
      <c r="C10" s="78"/>
      <c r="D10" s="78"/>
      <c r="E10" s="78"/>
      <c r="F10" s="98"/>
      <c r="G10" s="78" t="s">
        <v>9</v>
      </c>
      <c r="H10" s="83"/>
      <c r="I10" s="85"/>
      <c r="J10" s="78"/>
      <c r="L10" s="78"/>
      <c r="M10" s="78"/>
      <c r="N10" s="78"/>
    </row>
    <row r="11" spans="1:30" x14ac:dyDescent="0.25">
      <c r="B11" s="86" t="s">
        <v>69</v>
      </c>
      <c r="C11" s="78"/>
      <c r="D11" s="78"/>
      <c r="E11" s="78"/>
      <c r="F11" s="99"/>
      <c r="H11" s="83"/>
      <c r="I11" s="85"/>
      <c r="J11" s="78"/>
      <c r="L11" s="78"/>
      <c r="M11" s="78"/>
      <c r="N11" s="78"/>
    </row>
    <row r="12" spans="1:30" s="101" customFormat="1" ht="15.75" thickBot="1" x14ac:dyDescent="0.3">
      <c r="A12" s="78"/>
      <c r="B12" s="93"/>
      <c r="C12" s="83"/>
      <c r="D12" s="87"/>
      <c r="E12" s="83"/>
      <c r="F12" s="83"/>
      <c r="G12" s="78"/>
      <c r="H12" s="78"/>
      <c r="I12" s="83"/>
      <c r="J12" s="88"/>
      <c r="K12" s="78"/>
      <c r="L12" s="83"/>
      <c r="M12" s="83"/>
      <c r="N12" s="83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78"/>
      <c r="AB12" s="78"/>
      <c r="AC12" s="78"/>
      <c r="AD12" s="78"/>
    </row>
    <row r="13" spans="1:30" s="101" customFormat="1" ht="41.25" customHeight="1" thickBot="1" x14ac:dyDescent="0.3">
      <c r="A13" s="78"/>
      <c r="B13" s="198" t="s">
        <v>76</v>
      </c>
      <c r="C13" s="200" t="s">
        <v>2</v>
      </c>
      <c r="D13" s="200" t="s">
        <v>3</v>
      </c>
      <c r="E13" s="200" t="s">
        <v>4</v>
      </c>
      <c r="F13" s="200" t="s">
        <v>5</v>
      </c>
      <c r="G13" s="202" t="s">
        <v>6</v>
      </c>
      <c r="H13" s="204" t="s">
        <v>7</v>
      </c>
      <c r="I13" s="205"/>
      <c r="J13" s="205"/>
      <c r="K13" s="205"/>
      <c r="L13" s="205"/>
      <c r="M13" s="205"/>
      <c r="N13" s="206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78"/>
      <c r="AB13" s="78"/>
      <c r="AC13" s="78"/>
      <c r="AD13" s="78"/>
    </row>
    <row r="14" spans="1:30" s="102" customFormat="1" ht="93" x14ac:dyDescent="0.25">
      <c r="A14" s="89"/>
      <c r="B14" s="199"/>
      <c r="C14" s="201"/>
      <c r="D14" s="201"/>
      <c r="E14" s="201"/>
      <c r="F14" s="201"/>
      <c r="G14" s="203"/>
      <c r="H14" s="130" t="s">
        <v>77</v>
      </c>
      <c r="I14" s="131" t="s">
        <v>78</v>
      </c>
      <c r="J14" s="130" t="s">
        <v>79</v>
      </c>
      <c r="K14" s="131" t="s">
        <v>80</v>
      </c>
      <c r="L14" s="130" t="s">
        <v>81</v>
      </c>
      <c r="M14" s="131" t="s">
        <v>82</v>
      </c>
      <c r="N14" s="132" t="s">
        <v>8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89"/>
      <c r="AB14" s="89"/>
      <c r="AC14" s="89"/>
      <c r="AD14" s="89"/>
    </row>
    <row r="15" spans="1:30" s="103" customFormat="1" ht="0.75" customHeight="1" thickBot="1" x14ac:dyDescent="0.3">
      <c r="A15" s="78"/>
      <c r="B15" s="133"/>
      <c r="C15" s="134"/>
      <c r="D15" s="135" t="s">
        <v>36</v>
      </c>
      <c r="E15" s="135"/>
      <c r="F15" s="135"/>
      <c r="G15" s="136" t="s">
        <v>83</v>
      </c>
      <c r="H15" s="137"/>
      <c r="I15" s="138"/>
      <c r="J15" s="137"/>
      <c r="K15" s="138"/>
      <c r="L15" s="139"/>
      <c r="M15" s="138"/>
      <c r="N15" s="137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78"/>
      <c r="AB15" s="78"/>
      <c r="AC15" s="78"/>
      <c r="AD15" s="78"/>
    </row>
    <row r="16" spans="1:30" s="104" customFormat="1" ht="31.5" x14ac:dyDescent="0.25">
      <c r="A16" s="91"/>
      <c r="B16" s="160" t="s">
        <v>84</v>
      </c>
      <c r="C16" s="161"/>
      <c r="D16" s="161"/>
      <c r="E16" s="161"/>
      <c r="F16" s="161"/>
      <c r="G16" s="162" t="s">
        <v>95</v>
      </c>
      <c r="H16" s="163">
        <f>(H17+H23+H25)</f>
        <v>559900</v>
      </c>
      <c r="I16" s="163">
        <f t="shared" ref="I16:M16" si="0">(I17+I23+I25)</f>
        <v>0</v>
      </c>
      <c r="J16" s="163">
        <f t="shared" si="0"/>
        <v>0</v>
      </c>
      <c r="K16" s="163">
        <f t="shared" si="0"/>
        <v>0</v>
      </c>
      <c r="L16" s="163">
        <f t="shared" si="0"/>
        <v>0</v>
      </c>
      <c r="M16" s="163">
        <f t="shared" si="0"/>
        <v>0</v>
      </c>
      <c r="N16" s="163">
        <f t="shared" ref="N16:N17" si="1">SUM(H16:M16)</f>
        <v>559900</v>
      </c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91"/>
      <c r="AB16" s="91"/>
      <c r="AC16" s="91"/>
      <c r="AD16" s="91"/>
    </row>
    <row r="17" spans="1:30" s="104" customFormat="1" ht="31.5" x14ac:dyDescent="0.25">
      <c r="A17" s="91"/>
      <c r="B17" s="164"/>
      <c r="C17" s="149" t="s">
        <v>85</v>
      </c>
      <c r="D17" s="149"/>
      <c r="E17" s="149"/>
      <c r="F17" s="149"/>
      <c r="G17" s="154" t="s">
        <v>96</v>
      </c>
      <c r="H17" s="151">
        <f>SUM(H18:H22)</f>
        <v>328067</v>
      </c>
      <c r="I17" s="151">
        <f t="shared" ref="I17:M17" si="2">SUM(I18:I22)</f>
        <v>0</v>
      </c>
      <c r="J17" s="151">
        <f t="shared" si="2"/>
        <v>0</v>
      </c>
      <c r="K17" s="151">
        <f t="shared" si="2"/>
        <v>0</v>
      </c>
      <c r="L17" s="151">
        <f t="shared" si="2"/>
        <v>0</v>
      </c>
      <c r="M17" s="151">
        <f t="shared" si="2"/>
        <v>0</v>
      </c>
      <c r="N17" s="151">
        <f t="shared" si="1"/>
        <v>328067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91"/>
      <c r="AB17" s="91"/>
      <c r="AC17" s="91"/>
      <c r="AD17" s="91"/>
    </row>
    <row r="18" spans="1:30" s="104" customFormat="1" ht="15.75" x14ac:dyDescent="0.25">
      <c r="A18" s="91"/>
      <c r="B18" s="165"/>
      <c r="C18" s="141"/>
      <c r="D18" s="141" t="s">
        <v>13</v>
      </c>
      <c r="E18" s="141" t="s">
        <v>12</v>
      </c>
      <c r="F18" s="141" t="s">
        <v>33</v>
      </c>
      <c r="G18" s="142" t="s">
        <v>86</v>
      </c>
      <c r="H18" s="123">
        <v>174799</v>
      </c>
      <c r="I18" s="123"/>
      <c r="J18" s="123"/>
      <c r="K18" s="123"/>
      <c r="L18" s="123"/>
      <c r="M18" s="123"/>
      <c r="N18" s="123">
        <f>SUM(H18:M18)</f>
        <v>174799</v>
      </c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91"/>
      <c r="AB18" s="91"/>
      <c r="AC18" s="91"/>
      <c r="AD18" s="91"/>
    </row>
    <row r="19" spans="1:30" s="104" customFormat="1" ht="15.75" x14ac:dyDescent="0.25">
      <c r="A19" s="91"/>
      <c r="B19" s="140"/>
      <c r="C19" s="141"/>
      <c r="D19" s="141" t="s">
        <v>13</v>
      </c>
      <c r="E19" s="141" t="s">
        <v>20</v>
      </c>
      <c r="F19" s="141" t="s">
        <v>33</v>
      </c>
      <c r="G19" s="142" t="s">
        <v>88</v>
      </c>
      <c r="H19" s="123">
        <v>13031</v>
      </c>
      <c r="I19" s="123"/>
      <c r="J19" s="123"/>
      <c r="K19" s="123"/>
      <c r="L19" s="123"/>
      <c r="M19" s="123"/>
      <c r="N19" s="143">
        <f t="shared" ref="N19:N22" si="3">SUM(H19:M19)</f>
        <v>13031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91"/>
      <c r="AB19" s="91"/>
      <c r="AC19" s="91"/>
      <c r="AD19" s="91"/>
    </row>
    <row r="20" spans="1:30" s="104" customFormat="1" ht="31.5" x14ac:dyDescent="0.25">
      <c r="A20" s="91"/>
      <c r="B20" s="140"/>
      <c r="C20" s="141"/>
      <c r="D20" s="141" t="s">
        <v>31</v>
      </c>
      <c r="E20" s="141" t="s">
        <v>12</v>
      </c>
      <c r="F20" s="141" t="s">
        <v>12</v>
      </c>
      <c r="G20" s="142" t="s">
        <v>89</v>
      </c>
      <c r="H20" s="123">
        <v>45150</v>
      </c>
      <c r="I20" s="123"/>
      <c r="J20" s="123"/>
      <c r="K20" s="123"/>
      <c r="L20" s="123"/>
      <c r="M20" s="123"/>
      <c r="N20" s="143">
        <f t="shared" si="3"/>
        <v>45150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91"/>
      <c r="AB20" s="91"/>
      <c r="AC20" s="91"/>
      <c r="AD20" s="91"/>
    </row>
    <row r="21" spans="1:30" s="104" customFormat="1" ht="15.75" x14ac:dyDescent="0.25">
      <c r="A21" s="91"/>
      <c r="B21" s="144"/>
      <c r="C21" s="145"/>
      <c r="D21" s="145" t="s">
        <v>31</v>
      </c>
      <c r="E21" s="145" t="s">
        <v>39</v>
      </c>
      <c r="F21" s="145" t="s">
        <v>33</v>
      </c>
      <c r="G21" s="146" t="s">
        <v>40</v>
      </c>
      <c r="H21" s="147">
        <v>1549</v>
      </c>
      <c r="I21" s="147"/>
      <c r="J21" s="147"/>
      <c r="K21" s="147"/>
      <c r="L21" s="147"/>
      <c r="M21" s="147"/>
      <c r="N21" s="143">
        <f t="shared" si="3"/>
        <v>1549</v>
      </c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91"/>
      <c r="AB21" s="91"/>
      <c r="AC21" s="91"/>
      <c r="AD21" s="91"/>
    </row>
    <row r="22" spans="1:30" s="104" customFormat="1" ht="15.75" x14ac:dyDescent="0.25">
      <c r="A22" s="91"/>
      <c r="B22" s="144"/>
      <c r="C22" s="145"/>
      <c r="D22" s="145" t="s">
        <v>85</v>
      </c>
      <c r="E22" s="145" t="s">
        <v>33</v>
      </c>
      <c r="F22" s="145" t="s">
        <v>33</v>
      </c>
      <c r="G22" s="146" t="s">
        <v>90</v>
      </c>
      <c r="H22" s="147">
        <v>93538</v>
      </c>
      <c r="I22" s="147"/>
      <c r="J22" s="147"/>
      <c r="K22" s="147"/>
      <c r="L22" s="147"/>
      <c r="M22" s="147"/>
      <c r="N22" s="143">
        <f t="shared" si="3"/>
        <v>93538</v>
      </c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91"/>
      <c r="AB22" s="91"/>
      <c r="AC22" s="91"/>
      <c r="AD22" s="91"/>
    </row>
    <row r="23" spans="1:30" s="109" customFormat="1" ht="15.75" x14ac:dyDescent="0.25">
      <c r="A23" s="127"/>
      <c r="B23" s="148"/>
      <c r="C23" s="149" t="s">
        <v>22</v>
      </c>
      <c r="D23" s="149"/>
      <c r="E23" s="150"/>
      <c r="F23" s="149"/>
      <c r="G23" s="154" t="s">
        <v>97</v>
      </c>
      <c r="H23" s="151">
        <f>SUM(H24:H24)</f>
        <v>29119</v>
      </c>
      <c r="I23" s="151">
        <f t="shared" ref="I23:M23" si="4">SUM(I24:I24)</f>
        <v>0</v>
      </c>
      <c r="J23" s="151">
        <f t="shared" si="4"/>
        <v>0</v>
      </c>
      <c r="K23" s="151">
        <f t="shared" si="4"/>
        <v>0</v>
      </c>
      <c r="L23" s="151">
        <f t="shared" si="4"/>
        <v>0</v>
      </c>
      <c r="M23" s="151">
        <f t="shared" si="4"/>
        <v>0</v>
      </c>
      <c r="N23" s="152">
        <f>SUM(H23:M23)</f>
        <v>29119</v>
      </c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2"/>
      <c r="AB23" s="108"/>
      <c r="AC23" s="108"/>
      <c r="AD23" s="108"/>
    </row>
    <row r="24" spans="1:30" s="126" customFormat="1" ht="15.75" x14ac:dyDescent="0.25">
      <c r="A24" s="128"/>
      <c r="B24" s="148"/>
      <c r="C24" s="141"/>
      <c r="D24" s="141" t="s">
        <v>85</v>
      </c>
      <c r="E24" s="141" t="s">
        <v>33</v>
      </c>
      <c r="F24" s="141" t="s">
        <v>33</v>
      </c>
      <c r="G24" s="142" t="s">
        <v>91</v>
      </c>
      <c r="H24" s="123">
        <v>29119</v>
      </c>
      <c r="I24" s="123"/>
      <c r="J24" s="153"/>
      <c r="K24" s="123"/>
      <c r="L24" s="123"/>
      <c r="M24" s="123"/>
      <c r="N24" s="143">
        <f>SUM(H24:M24)</f>
        <v>29119</v>
      </c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5"/>
      <c r="AB24" s="122"/>
      <c r="AC24" s="122"/>
      <c r="AD24" s="122"/>
    </row>
    <row r="25" spans="1:30" s="109" customFormat="1" ht="15.75" x14ac:dyDescent="0.25">
      <c r="A25" s="127"/>
      <c r="B25" s="148"/>
      <c r="C25" s="149" t="s">
        <v>23</v>
      </c>
      <c r="D25" s="149"/>
      <c r="E25" s="149"/>
      <c r="F25" s="149"/>
      <c r="G25" s="154" t="s">
        <v>98</v>
      </c>
      <c r="H25" s="151">
        <f>SUM(H26:H28)</f>
        <v>202714</v>
      </c>
      <c r="I25" s="151">
        <f t="shared" ref="H25:M25" si="5">SUM(I26:I28)</f>
        <v>0</v>
      </c>
      <c r="J25" s="151">
        <f t="shared" si="5"/>
        <v>0</v>
      </c>
      <c r="K25" s="151">
        <f t="shared" si="5"/>
        <v>0</v>
      </c>
      <c r="L25" s="151">
        <f t="shared" si="5"/>
        <v>0</v>
      </c>
      <c r="M25" s="151">
        <f t="shared" si="5"/>
        <v>0</v>
      </c>
      <c r="N25" s="152">
        <f>SUM(H25:M25)</f>
        <v>202714</v>
      </c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2"/>
      <c r="AB25" s="108"/>
      <c r="AC25" s="108"/>
      <c r="AD25" s="108"/>
    </row>
    <row r="26" spans="1:30" s="109" customFormat="1" ht="15.75" x14ac:dyDescent="0.25">
      <c r="A26" s="127"/>
      <c r="B26" s="148"/>
      <c r="C26" s="141"/>
      <c r="D26" s="141" t="s">
        <v>31</v>
      </c>
      <c r="E26" s="141" t="s">
        <v>12</v>
      </c>
      <c r="F26" s="141" t="s">
        <v>12</v>
      </c>
      <c r="G26" s="142" t="s">
        <v>92</v>
      </c>
      <c r="H26" s="123">
        <v>45910</v>
      </c>
      <c r="I26" s="123"/>
      <c r="J26" s="153"/>
      <c r="K26" s="123"/>
      <c r="L26" s="123"/>
      <c r="M26" s="123"/>
      <c r="N26" s="143">
        <f>SUM(H26:M26)</f>
        <v>45910</v>
      </c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2"/>
      <c r="AB26" s="108"/>
      <c r="AC26" s="108"/>
      <c r="AD26" s="108"/>
    </row>
    <row r="27" spans="1:30" s="111" customFormat="1" ht="31.5" x14ac:dyDescent="0.25">
      <c r="A27" s="129"/>
      <c r="B27" s="148"/>
      <c r="C27" s="141"/>
      <c r="D27" s="141" t="s">
        <v>31</v>
      </c>
      <c r="E27" s="141" t="s">
        <v>12</v>
      </c>
      <c r="F27" s="141" t="s">
        <v>39</v>
      </c>
      <c r="G27" s="142" t="s">
        <v>93</v>
      </c>
      <c r="H27" s="123">
        <v>7459</v>
      </c>
      <c r="I27" s="123"/>
      <c r="J27" s="153"/>
      <c r="K27" s="123"/>
      <c r="L27" s="123"/>
      <c r="M27" s="123"/>
      <c r="N27" s="143">
        <f t="shared" ref="N27:N28" si="6">SUM(H27:M27)</f>
        <v>7459</v>
      </c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3"/>
      <c r="AB27" s="110"/>
      <c r="AC27" s="110"/>
      <c r="AD27" s="110"/>
    </row>
    <row r="28" spans="1:30" s="109" customFormat="1" ht="15.75" x14ac:dyDescent="0.25">
      <c r="A28" s="127"/>
      <c r="B28" s="148"/>
      <c r="C28" s="141"/>
      <c r="D28" s="141" t="s">
        <v>85</v>
      </c>
      <c r="E28" s="141" t="s">
        <v>12</v>
      </c>
      <c r="F28" s="141" t="s">
        <v>33</v>
      </c>
      <c r="G28" s="142" t="s">
        <v>94</v>
      </c>
      <c r="H28" s="123">
        <f>137445+11900</f>
        <v>149345</v>
      </c>
      <c r="I28" s="123"/>
      <c r="J28" s="153"/>
      <c r="K28" s="123"/>
      <c r="L28" s="123"/>
      <c r="M28" s="123"/>
      <c r="N28" s="143">
        <f t="shared" si="6"/>
        <v>149345</v>
      </c>
      <c r="O28" s="114"/>
      <c r="P28" s="114"/>
      <c r="Q28" s="114"/>
      <c r="R28" s="114">
        <f>(H17+H23+H25)</f>
        <v>559900</v>
      </c>
      <c r="S28" s="114"/>
      <c r="T28" s="114"/>
      <c r="U28" s="114"/>
      <c r="V28" s="114"/>
      <c r="W28" s="114"/>
      <c r="X28" s="114"/>
      <c r="Y28" s="114"/>
      <c r="Z28" s="114"/>
      <c r="AA28" s="112"/>
      <c r="AB28" s="108"/>
      <c r="AC28" s="108"/>
      <c r="AD28" s="108"/>
    </row>
    <row r="29" spans="1:30" s="105" customFormat="1" ht="21.75" thickBot="1" x14ac:dyDescent="0.3">
      <c r="A29" s="100"/>
      <c r="B29" s="155"/>
      <c r="C29" s="156"/>
      <c r="D29" s="156"/>
      <c r="E29" s="156"/>
      <c r="F29" s="156"/>
      <c r="G29" s="157" t="s">
        <v>87</v>
      </c>
      <c r="H29" s="158">
        <f>SUM(H16)</f>
        <v>559900</v>
      </c>
      <c r="I29" s="158">
        <f t="shared" ref="I29:M29" si="7">SUM(I16)</f>
        <v>0</v>
      </c>
      <c r="J29" s="158">
        <f t="shared" si="7"/>
        <v>0</v>
      </c>
      <c r="K29" s="158">
        <f t="shared" si="7"/>
        <v>0</v>
      </c>
      <c r="L29" s="158">
        <f t="shared" si="7"/>
        <v>0</v>
      </c>
      <c r="M29" s="158">
        <f t="shared" si="7"/>
        <v>0</v>
      </c>
      <c r="N29" s="159">
        <f>SUM(H29:M29)</f>
        <v>559900</v>
      </c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00"/>
      <c r="AB29" s="100"/>
      <c r="AC29" s="100"/>
      <c r="AD29" s="100"/>
    </row>
    <row r="30" spans="1:30" s="92" customFormat="1" ht="16.5" customHeight="1" x14ac:dyDescent="0.25">
      <c r="B30" s="78" t="s">
        <v>104</v>
      </c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</row>
    <row r="31" spans="1:30" s="92" customFormat="1" ht="16.5" customHeight="1" x14ac:dyDescent="0.25">
      <c r="B31" s="78" t="s">
        <v>103</v>
      </c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</row>
    <row r="32" spans="1:30" s="92" customFormat="1" ht="16.5" customHeight="1" x14ac:dyDescent="0.25"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</row>
    <row r="33" spans="1:26" s="91" customFormat="1" ht="17.25" customHeight="1" x14ac:dyDescent="0.25">
      <c r="B33" s="90" t="s">
        <v>15</v>
      </c>
      <c r="C33" s="90"/>
      <c r="D33" s="90"/>
      <c r="E33" s="90"/>
      <c r="F33" s="90"/>
      <c r="G33" s="90"/>
      <c r="H33" s="90"/>
      <c r="I33" s="90"/>
      <c r="J33" s="90"/>
      <c r="K33" s="90" t="s">
        <v>16</v>
      </c>
      <c r="M33" s="90"/>
      <c r="N33" s="106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s="91" customFormat="1" ht="17.25" customHeight="1" x14ac:dyDescent="0.25">
      <c r="B34" s="90"/>
      <c r="C34" s="90"/>
      <c r="D34" s="90"/>
      <c r="E34" s="90"/>
      <c r="F34" s="90"/>
      <c r="G34" s="90"/>
      <c r="H34" s="90"/>
      <c r="I34" s="90"/>
      <c r="J34" s="90"/>
      <c r="K34" s="90"/>
      <c r="M34" s="90"/>
      <c r="N34" s="106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s="91" customFormat="1" ht="17.25" customHeight="1" x14ac:dyDescent="0.25">
      <c r="B35" s="90"/>
      <c r="C35" s="90"/>
      <c r="D35" s="90"/>
      <c r="E35" s="90"/>
      <c r="F35" s="90"/>
      <c r="G35" s="90"/>
      <c r="H35" s="90"/>
      <c r="I35" s="90"/>
      <c r="J35" s="90"/>
      <c r="K35" s="90"/>
      <c r="M35" s="90"/>
      <c r="N35" s="106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s="92" customFormat="1" ht="16.5" customHeight="1" x14ac:dyDescent="0.25"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</row>
    <row r="37" spans="1:26" s="91" customFormat="1" ht="17.25" customHeight="1" x14ac:dyDescent="0.25"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106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9" spans="1:26" s="95" customFormat="1" x14ac:dyDescent="0.25">
      <c r="A39" s="86"/>
      <c r="B39" s="90"/>
      <c r="C39" s="94" t="s">
        <v>17</v>
      </c>
      <c r="D39" s="94"/>
      <c r="E39" s="94"/>
      <c r="F39" s="94"/>
      <c r="G39" s="94"/>
      <c r="H39" s="90"/>
      <c r="I39" s="90"/>
      <c r="J39" s="90"/>
      <c r="K39" s="90"/>
      <c r="L39" s="94" t="s">
        <v>18</v>
      </c>
      <c r="M39" s="94"/>
      <c r="N39" s="94"/>
      <c r="O39" s="120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</row>
    <row r="40" spans="1:26" s="95" customFormat="1" ht="15.75" x14ac:dyDescent="0.25">
      <c r="B40" s="170" t="s">
        <v>55</v>
      </c>
      <c r="C40" s="94"/>
      <c r="D40" s="94"/>
      <c r="E40" s="94"/>
      <c r="F40" s="94"/>
      <c r="G40" s="90"/>
      <c r="H40" s="90"/>
      <c r="I40" s="90"/>
      <c r="J40" s="90"/>
      <c r="K40" s="194" t="s">
        <v>19</v>
      </c>
      <c r="L40" s="194"/>
      <c r="M40" s="194"/>
      <c r="N40" s="194"/>
      <c r="O40" s="120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</row>
    <row r="41" spans="1:26" s="95" customFormat="1" x14ac:dyDescent="0.25">
      <c r="B41" s="90"/>
      <c r="C41" s="90"/>
      <c r="D41" s="94"/>
      <c r="F41" s="90"/>
      <c r="G41" s="90"/>
      <c r="H41" s="90"/>
      <c r="I41" s="90"/>
      <c r="J41" s="90"/>
      <c r="K41" s="94"/>
      <c r="L41" s="90"/>
      <c r="M41" s="90"/>
      <c r="N41" s="90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</row>
    <row r="42" spans="1:26" s="95" customFormat="1" x14ac:dyDescent="0.25">
      <c r="B42" s="90"/>
      <c r="C42" s="90"/>
      <c r="D42" s="94"/>
      <c r="F42" s="90"/>
      <c r="G42" s="90"/>
      <c r="H42" s="90"/>
      <c r="I42" s="90"/>
      <c r="J42" s="90"/>
      <c r="K42" s="94"/>
      <c r="L42" s="90"/>
      <c r="M42" s="90"/>
      <c r="N42" s="90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</row>
    <row r="43" spans="1:26" s="95" customFormat="1" x14ac:dyDescent="0.25">
      <c r="B43" s="90"/>
      <c r="C43" s="90"/>
      <c r="D43" s="94"/>
      <c r="F43" s="90"/>
      <c r="G43" s="90"/>
      <c r="H43" s="90"/>
      <c r="I43" s="90"/>
      <c r="J43" s="90"/>
      <c r="K43" s="94"/>
      <c r="L43" s="90"/>
      <c r="M43" s="90"/>
      <c r="N43" s="90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</row>
    <row r="44" spans="1:26" s="95" customFormat="1" x14ac:dyDescent="0.25">
      <c r="B44" s="90"/>
      <c r="C44" s="90"/>
      <c r="D44" s="94"/>
      <c r="F44" s="90"/>
      <c r="G44" s="90"/>
      <c r="H44" s="90"/>
      <c r="I44" s="90"/>
      <c r="J44" s="90"/>
      <c r="K44" s="94"/>
      <c r="L44" s="90"/>
      <c r="M44" s="90"/>
      <c r="N44" s="90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</row>
    <row r="45" spans="1:26" s="95" customFormat="1" x14ac:dyDescent="0.25">
      <c r="B45" s="90"/>
      <c r="C45" s="90"/>
      <c r="D45" s="94"/>
      <c r="F45" s="90"/>
      <c r="G45" s="90"/>
      <c r="H45" s="90"/>
      <c r="I45" s="90"/>
      <c r="J45" s="90"/>
      <c r="K45" s="94"/>
      <c r="L45" s="90"/>
      <c r="M45" s="90"/>
      <c r="N45" s="90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</row>
    <row r="46" spans="1:26" s="95" customFormat="1" x14ac:dyDescent="0.25">
      <c r="B46" s="90"/>
      <c r="C46" s="90"/>
      <c r="D46" s="94"/>
      <c r="F46" s="90"/>
      <c r="G46" s="90"/>
      <c r="H46" s="90"/>
      <c r="I46" s="90"/>
      <c r="J46" s="90"/>
      <c r="K46" s="94"/>
      <c r="L46" s="90"/>
      <c r="M46" s="90"/>
      <c r="N46" s="90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</row>
    <row r="47" spans="1:26" s="95" customFormat="1" x14ac:dyDescent="0.25">
      <c r="B47" s="90"/>
      <c r="C47" s="90"/>
      <c r="D47" s="94"/>
      <c r="F47" s="90"/>
      <c r="G47" s="90"/>
      <c r="H47" s="90"/>
      <c r="I47" s="90"/>
      <c r="J47" s="90"/>
      <c r="K47" s="94"/>
      <c r="L47" s="94"/>
      <c r="M47" s="90"/>
      <c r="N47" s="90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</row>
    <row r="48" spans="1:26" s="95" customFormat="1" x14ac:dyDescent="0.25">
      <c r="B48" s="90"/>
      <c r="C48" s="90"/>
      <c r="D48" s="94"/>
      <c r="F48" s="90"/>
      <c r="G48" s="90"/>
      <c r="H48" s="90"/>
      <c r="I48" s="90"/>
      <c r="J48" s="90"/>
      <c r="K48" s="94"/>
      <c r="L48" s="90"/>
      <c r="M48" s="90"/>
      <c r="N48" s="90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</row>
    <row r="49" spans="1:26" s="95" customFormat="1" x14ac:dyDescent="0.25">
      <c r="B49" s="90"/>
      <c r="C49" s="90"/>
      <c r="D49" s="94"/>
      <c r="F49" s="90"/>
      <c r="G49" s="90"/>
      <c r="H49" s="90"/>
      <c r="I49" s="90"/>
      <c r="J49" s="90"/>
      <c r="K49" s="94"/>
      <c r="L49" s="90"/>
      <c r="M49" s="90"/>
      <c r="N49" s="90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</row>
    <row r="50" spans="1:26" s="95" customFormat="1" x14ac:dyDescent="0.25">
      <c r="B50" s="90"/>
      <c r="C50" s="90"/>
      <c r="D50" s="94"/>
      <c r="F50" s="90"/>
      <c r="G50" s="90"/>
      <c r="H50" s="90"/>
      <c r="I50" s="90"/>
      <c r="J50" s="90"/>
      <c r="K50" s="94"/>
      <c r="L50" s="90"/>
      <c r="M50" s="90"/>
      <c r="N50" s="90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</row>
    <row r="51" spans="1:26" s="95" customFormat="1" x14ac:dyDescent="0.25">
      <c r="B51" s="90"/>
      <c r="C51" s="90"/>
      <c r="D51" s="94"/>
      <c r="F51" s="90"/>
      <c r="G51" s="90"/>
      <c r="H51" s="90"/>
      <c r="I51" s="90"/>
      <c r="J51" s="90"/>
      <c r="K51" s="94"/>
      <c r="L51" s="90"/>
      <c r="M51" s="90"/>
      <c r="N51" s="90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</row>
    <row r="52" spans="1:26" s="95" customFormat="1" x14ac:dyDescent="0.25">
      <c r="B52" s="90"/>
      <c r="C52" s="90"/>
      <c r="D52" s="94"/>
      <c r="F52" s="90"/>
      <c r="G52" s="90"/>
      <c r="H52" s="90"/>
      <c r="I52" s="90"/>
      <c r="J52" s="90"/>
      <c r="K52" s="94"/>
      <c r="L52" s="90"/>
      <c r="M52" s="90"/>
      <c r="N52" s="90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</row>
    <row r="53" spans="1:26" s="95" customFormat="1" x14ac:dyDescent="0.25">
      <c r="A53" s="78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>
        <v>191093</v>
      </c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</row>
    <row r="54" spans="1:26" s="86" customFormat="1" x14ac:dyDescent="0.25">
      <c r="A54" s="78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>
        <v>20230</v>
      </c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</row>
    <row r="55" spans="1:26" s="86" customFormat="1" x14ac:dyDescent="0.25">
      <c r="A55" s="78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>
        <f>SUM(N53:N54)</f>
        <v>211323</v>
      </c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</row>
    <row r="56" spans="1:26" s="95" customFormat="1" x14ac:dyDescent="0.25">
      <c r="A56" s="78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>
        <f>(N55-211323)</f>
        <v>0</v>
      </c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</row>
    <row r="57" spans="1:26" x14ac:dyDescent="0.25"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</row>
    <row r="58" spans="1:26" x14ac:dyDescent="0.25"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</row>
    <row r="59" spans="1:26" x14ac:dyDescent="0.25"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</row>
    <row r="60" spans="1:26" x14ac:dyDescent="0.25"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</row>
    <row r="61" spans="1:26" x14ac:dyDescent="0.25"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</row>
    <row r="62" spans="1:26" x14ac:dyDescent="0.25"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</row>
    <row r="63" spans="1:26" x14ac:dyDescent="0.25"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</row>
    <row r="64" spans="1:26" x14ac:dyDescent="0.25"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</row>
    <row r="65" spans="2:14" x14ac:dyDescent="0.25"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</row>
    <row r="66" spans="2:14" x14ac:dyDescent="0.25"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</row>
    <row r="67" spans="2:14" x14ac:dyDescent="0.25"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</row>
    <row r="68" spans="2:14" x14ac:dyDescent="0.25"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</row>
    <row r="69" spans="2:14" x14ac:dyDescent="0.25"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</row>
    <row r="70" spans="2:14" x14ac:dyDescent="0.25"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</row>
    <row r="71" spans="2:14" x14ac:dyDescent="0.25"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</row>
    <row r="72" spans="2:14" x14ac:dyDescent="0.25"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</row>
    <row r="73" spans="2:14" x14ac:dyDescent="0.25"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</row>
    <row r="74" spans="2:14" x14ac:dyDescent="0.25"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</row>
    <row r="75" spans="2:14" x14ac:dyDescent="0.25"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</row>
    <row r="76" spans="2:14" x14ac:dyDescent="0.25"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</row>
    <row r="77" spans="2:14" x14ac:dyDescent="0.25"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</row>
    <row r="78" spans="2:14" x14ac:dyDescent="0.25"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</row>
    <row r="79" spans="2:14" x14ac:dyDescent="0.25"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</row>
    <row r="80" spans="2:14" x14ac:dyDescent="0.25"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</row>
    <row r="81" spans="2:14" x14ac:dyDescent="0.25"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</row>
    <row r="82" spans="2:14" x14ac:dyDescent="0.25"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</row>
    <row r="83" spans="2:14" x14ac:dyDescent="0.25"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</row>
    <row r="84" spans="2:14" x14ac:dyDescent="0.25"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</row>
    <row r="85" spans="2:14" x14ac:dyDescent="0.25"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</row>
    <row r="86" spans="2:14" x14ac:dyDescent="0.25"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</row>
    <row r="87" spans="2:14" x14ac:dyDescent="0.25"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</row>
    <row r="88" spans="2:14" x14ac:dyDescent="0.25"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</row>
    <row r="89" spans="2:14" x14ac:dyDescent="0.25"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</row>
    <row r="90" spans="2:14" x14ac:dyDescent="0.25"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</row>
    <row r="91" spans="2:14" x14ac:dyDescent="0.25"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</row>
    <row r="92" spans="2:14" x14ac:dyDescent="0.25"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</row>
    <row r="93" spans="2:14" x14ac:dyDescent="0.25"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</row>
    <row r="94" spans="2:14" x14ac:dyDescent="0.25"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</row>
    <row r="95" spans="2:14" x14ac:dyDescent="0.25"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</row>
    <row r="96" spans="2:14" x14ac:dyDescent="0.25"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</row>
    <row r="97" spans="2:14" x14ac:dyDescent="0.25"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</row>
    <row r="98" spans="2:14" x14ac:dyDescent="0.25"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</row>
    <row r="99" spans="2:14" x14ac:dyDescent="0.25"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</row>
    <row r="100" spans="2:14" x14ac:dyDescent="0.25"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</row>
    <row r="101" spans="2:14" x14ac:dyDescent="0.25"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</row>
    <row r="102" spans="2:14" x14ac:dyDescent="0.25"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</row>
    <row r="103" spans="2:14" x14ac:dyDescent="0.25"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</row>
    <row r="104" spans="2:14" x14ac:dyDescent="0.25"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</row>
    <row r="105" spans="2:14" x14ac:dyDescent="0.25"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</row>
    <row r="106" spans="2:14" x14ac:dyDescent="0.25"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</row>
    <row r="107" spans="2:14" x14ac:dyDescent="0.25"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</row>
    <row r="108" spans="2:14" x14ac:dyDescent="0.25"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</row>
    <row r="109" spans="2:14" x14ac:dyDescent="0.25"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</row>
    <row r="110" spans="2:14" x14ac:dyDescent="0.25"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</row>
    <row r="111" spans="2:14" x14ac:dyDescent="0.25"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</row>
    <row r="112" spans="2:14" x14ac:dyDescent="0.25"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</row>
    <row r="113" spans="2:14" x14ac:dyDescent="0.25"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</row>
    <row r="114" spans="2:14" x14ac:dyDescent="0.25"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</row>
    <row r="115" spans="2:14" x14ac:dyDescent="0.25"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</row>
    <row r="116" spans="2:14" x14ac:dyDescent="0.25"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</row>
    <row r="117" spans="2:14" x14ac:dyDescent="0.25"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</row>
    <row r="118" spans="2:14" x14ac:dyDescent="0.25"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</row>
    <row r="119" spans="2:14" x14ac:dyDescent="0.25"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</row>
    <row r="120" spans="2:14" x14ac:dyDescent="0.25"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</row>
    <row r="121" spans="2:14" x14ac:dyDescent="0.25"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</row>
    <row r="122" spans="2:14" x14ac:dyDescent="0.25"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</row>
    <row r="123" spans="2:14" x14ac:dyDescent="0.25"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</row>
    <row r="124" spans="2:14" x14ac:dyDescent="0.25"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</row>
    <row r="125" spans="2:14" x14ac:dyDescent="0.25"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</row>
    <row r="126" spans="2:14" x14ac:dyDescent="0.25"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</row>
    <row r="127" spans="2:14" x14ac:dyDescent="0.25"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</row>
    <row r="128" spans="2:14" x14ac:dyDescent="0.25"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</row>
    <row r="129" spans="2:14" x14ac:dyDescent="0.25"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</row>
    <row r="130" spans="2:14" x14ac:dyDescent="0.25"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</row>
    <row r="131" spans="2:14" x14ac:dyDescent="0.25"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</row>
    <row r="132" spans="2:14" x14ac:dyDescent="0.25"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</row>
    <row r="133" spans="2:14" x14ac:dyDescent="0.25"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</row>
    <row r="134" spans="2:14" x14ac:dyDescent="0.25"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</row>
    <row r="135" spans="2:14" x14ac:dyDescent="0.25"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</row>
    <row r="136" spans="2:14" x14ac:dyDescent="0.25"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</row>
    <row r="137" spans="2:14" x14ac:dyDescent="0.25"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</row>
    <row r="138" spans="2:14" x14ac:dyDescent="0.25"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</row>
    <row r="139" spans="2:14" x14ac:dyDescent="0.25"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</row>
    <row r="140" spans="2:14" x14ac:dyDescent="0.25"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</row>
    <row r="141" spans="2:14" x14ac:dyDescent="0.25"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</row>
    <row r="142" spans="2:14" x14ac:dyDescent="0.25"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</row>
    <row r="143" spans="2:14" x14ac:dyDescent="0.25"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</row>
    <row r="144" spans="2:14" x14ac:dyDescent="0.25"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</row>
    <row r="145" spans="2:14" x14ac:dyDescent="0.25"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</row>
    <row r="146" spans="2:14" x14ac:dyDescent="0.25"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</row>
    <row r="147" spans="2:14" x14ac:dyDescent="0.25"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</row>
    <row r="148" spans="2:14" x14ac:dyDescent="0.25"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</row>
    <row r="149" spans="2:14" x14ac:dyDescent="0.25"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</row>
    <row r="150" spans="2:14" x14ac:dyDescent="0.25"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</row>
    <row r="151" spans="2:14" x14ac:dyDescent="0.25"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</row>
  </sheetData>
  <mergeCells count="11">
    <mergeCell ref="K40:N40"/>
    <mergeCell ref="I2:I4"/>
    <mergeCell ref="C5:M5"/>
    <mergeCell ref="C6:M6"/>
    <mergeCell ref="B13:B14"/>
    <mergeCell ref="C13:C14"/>
    <mergeCell ref="D13:D14"/>
    <mergeCell ref="E13:E14"/>
    <mergeCell ref="F13:F14"/>
    <mergeCell ref="G13:G14"/>
    <mergeCell ref="H13:N13"/>
  </mergeCells>
  <pageMargins left="1.0236220472440944" right="0.23622047244094491" top="0.19685039370078741" bottom="0.15748031496062992" header="0.31496062992125984" footer="0.31496062992125984"/>
  <pageSetup paperSize="9" scale="6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MAYORES GASTOS</vt:lpstr>
      <vt:lpstr>MAYORES INGRESOS</vt:lpstr>
      <vt:lpstr>'MAYORES GASTOS'!Área_de_impresión</vt:lpstr>
      <vt:lpstr>'MAYORES INGRESOS'!Área_de_impresión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Funcionario8</cp:lastModifiedBy>
  <cp:lastPrinted>2019-07-31T23:52:42Z</cp:lastPrinted>
  <dcterms:created xsi:type="dcterms:W3CDTF">2018-06-04T19:42:19Z</dcterms:created>
  <dcterms:modified xsi:type="dcterms:W3CDTF">2019-08-01T00:54:19Z</dcterms:modified>
</cp:coreProperties>
</file>