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Desktop\KATTIZA\2018\MODIF PTARIA\"/>
    </mc:Choice>
  </mc:AlternateContent>
  <bookViews>
    <workbookView xWindow="0" yWindow="0" windowWidth="28800" windowHeight="12135"/>
  </bookViews>
  <sheets>
    <sheet name="MAYORES GASTOS" sheetId="3" r:id="rId1"/>
    <sheet name="MENORES GASTOS" sheetId="4" r:id="rId2"/>
    <sheet name="MAYORES INGRESOS" sheetId="5" r:id="rId3"/>
  </sheets>
  <definedNames>
    <definedName name="_xlnm.Print_Area" localSheetId="0">'MAYORES GASTOS'!$B$1:$O$75</definedName>
    <definedName name="_xlnm.Print_Area" localSheetId="2">'MAYORES INGRESOS'!$A$2:$N$42</definedName>
    <definedName name="_xlnm.Print_Area" localSheetId="1">'MENORES GASTOS'!$A$1:$N$56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" l="1"/>
  <c r="K14" i="3" l="1"/>
  <c r="L14" i="3"/>
  <c r="M14" i="3"/>
  <c r="N14" i="3"/>
  <c r="S65" i="3"/>
  <c r="H23" i="4"/>
  <c r="J46" i="4"/>
  <c r="K46" i="4"/>
  <c r="L46" i="4"/>
  <c r="M46" i="4"/>
  <c r="I46" i="4"/>
  <c r="H43" i="4"/>
  <c r="N43" i="4" s="1"/>
  <c r="H39" i="4"/>
  <c r="N45" i="4"/>
  <c r="N42" i="4"/>
  <c r="N44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O65" i="3"/>
  <c r="I59" i="3"/>
  <c r="I65" i="3" s="1"/>
  <c r="I41" i="3"/>
  <c r="O41" i="3" s="1"/>
  <c r="O63" i="3"/>
  <c r="O62" i="3"/>
  <c r="O61" i="3"/>
  <c r="O60" i="3"/>
  <c r="O58" i="3"/>
  <c r="O57" i="3"/>
  <c r="O56" i="3"/>
  <c r="O55" i="3"/>
  <c r="T31" i="4"/>
  <c r="H18" i="4"/>
  <c r="N22" i="4"/>
  <c r="H21" i="4"/>
  <c r="N21" i="4" s="1"/>
  <c r="N20" i="4"/>
  <c r="N19" i="4"/>
  <c r="H13" i="4"/>
  <c r="H15" i="4"/>
  <c r="N15" i="4" s="1"/>
  <c r="N16" i="4"/>
  <c r="N14" i="4"/>
  <c r="M11" i="4"/>
  <c r="L11" i="4"/>
  <c r="K11" i="4"/>
  <c r="J11" i="4"/>
  <c r="O40" i="3"/>
  <c r="O42" i="3"/>
  <c r="O43" i="3"/>
  <c r="O44" i="3"/>
  <c r="O45" i="3"/>
  <c r="O46" i="3"/>
  <c r="O47" i="3"/>
  <c r="O48" i="3"/>
  <c r="I29" i="3"/>
  <c r="I28" i="3" s="1"/>
  <c r="I38" i="3"/>
  <c r="I37" i="3" s="1"/>
  <c r="O37" i="3" s="1"/>
  <c r="O38" i="3"/>
  <c r="O39" i="3"/>
  <c r="O49" i="3"/>
  <c r="O50" i="3"/>
  <c r="O51" i="3"/>
  <c r="O52" i="3"/>
  <c r="O53" i="3"/>
  <c r="I35" i="3"/>
  <c r="I33" i="3"/>
  <c r="I16" i="3"/>
  <c r="O16" i="3" s="1"/>
  <c r="I21" i="3"/>
  <c r="I23" i="3"/>
  <c r="O23" i="3" s="1"/>
  <c r="I26" i="3"/>
  <c r="O26" i="3" s="1"/>
  <c r="O27" i="3"/>
  <c r="O34" i="3"/>
  <c r="O36" i="3"/>
  <c r="O54" i="3"/>
  <c r="O64" i="3"/>
  <c r="O18" i="3"/>
  <c r="O19" i="3"/>
  <c r="O20" i="3"/>
  <c r="O21" i="3"/>
  <c r="O22" i="3"/>
  <c r="O24" i="3"/>
  <c r="O25" i="3"/>
  <c r="O30" i="3"/>
  <c r="O31" i="3"/>
  <c r="O32" i="3"/>
  <c r="O33" i="3"/>
  <c r="O17" i="3"/>
  <c r="H12" i="4" l="1"/>
  <c r="N23" i="4"/>
  <c r="N25" i="4"/>
  <c r="I11" i="4"/>
  <c r="O59" i="3"/>
  <c r="I15" i="3"/>
  <c r="I14" i="3" s="1"/>
  <c r="H17" i="4"/>
  <c r="N18" i="4"/>
  <c r="N24" i="4"/>
  <c r="N13" i="4"/>
  <c r="J65" i="3"/>
  <c r="J14" i="3"/>
  <c r="N56" i="5"/>
  <c r="N57" i="5" s="1"/>
  <c r="N31" i="5"/>
  <c r="H30" i="5"/>
  <c r="N30" i="5" s="1"/>
  <c r="N22" i="5"/>
  <c r="N21" i="5"/>
  <c r="M16" i="5"/>
  <c r="M32" i="5" s="1"/>
  <c r="K16" i="5"/>
  <c r="K32" i="5" s="1"/>
  <c r="I16" i="5"/>
  <c r="I32" i="5" s="1"/>
  <c r="H16" i="5"/>
  <c r="H32" i="5" s="1"/>
  <c r="L16" i="5"/>
  <c r="L32" i="5" s="1"/>
  <c r="J16" i="5"/>
  <c r="J32" i="5" s="1"/>
  <c r="H11" i="4" l="1"/>
  <c r="H46" i="4" s="1"/>
  <c r="N46" i="4"/>
  <c r="O15" i="3"/>
  <c r="N17" i="4"/>
  <c r="N12" i="4"/>
  <c r="N16" i="5"/>
  <c r="N32" i="5"/>
  <c r="N11" i="4" l="1"/>
  <c r="O14" i="3" l="1"/>
</calcChain>
</file>

<file path=xl/sharedStrings.xml><?xml version="1.0" encoding="utf-8"?>
<sst xmlns="http://schemas.openxmlformats.org/spreadsheetml/2006/main" count="325" uniqueCount="150">
  <si>
    <t>ESTRUCTURA PRESUPUESTARIA MUNICIPAL 2018</t>
  </si>
  <si>
    <t>MAYORES GASTOS</t>
  </si>
  <si>
    <t xml:space="preserve">   =   Niveles en Presupuesto Inicial y Modificaciones QUE REQUIEREN aprobación del Concejo Municipal. Se sanciona vía Decreto de Alcaldía</t>
  </si>
  <si>
    <t>SUB TÍTULO</t>
  </si>
  <si>
    <t>ITEM</t>
  </si>
  <si>
    <t>ASIGNACIÓN</t>
  </si>
  <si>
    <t>SUB ASIGNACIÓN</t>
  </si>
  <si>
    <t>SUB SUB ASIGNACIÓN</t>
  </si>
  <si>
    <t>DENOMINACIÓN</t>
  </si>
  <si>
    <t>ÁREAS DE GESTIÓN</t>
  </si>
  <si>
    <t>01                   GESTIÓN INTERNA</t>
  </si>
  <si>
    <t>02               SERVICIOS A LA COMUNIDAD</t>
  </si>
  <si>
    <t>03             ACTIVIDADES MUNICIPALES</t>
  </si>
  <si>
    <t>04             PROGRAMAS SOCIALES</t>
  </si>
  <si>
    <t>05            PROGRAMAS RECREACIONALES</t>
  </si>
  <si>
    <t>06                        PROGRAMAS CULTURALES</t>
  </si>
  <si>
    <t>T O T A L
(M$)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</si>
  <si>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</si>
  <si>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07</t>
  </si>
  <si>
    <t>TITULO</t>
  </si>
  <si>
    <t>03</t>
  </si>
  <si>
    <t>005</t>
  </si>
  <si>
    <t>001</t>
  </si>
  <si>
    <t>MENORES GASTOS</t>
  </si>
  <si>
    <t>02</t>
  </si>
  <si>
    <t>999</t>
  </si>
  <si>
    <t>01</t>
  </si>
  <si>
    <t>006</t>
  </si>
  <si>
    <t>MAYORES INGRESOS</t>
  </si>
  <si>
    <t>Suplencias y Reemplazos</t>
  </si>
  <si>
    <t>1</t>
  </si>
  <si>
    <t>ACTIVOS</t>
  </si>
  <si>
    <t>11</t>
  </si>
  <si>
    <t>002</t>
  </si>
  <si>
    <t>A los Servicios de Salud</t>
  </si>
  <si>
    <t>Multa Ley de Alcoholes</t>
  </si>
  <si>
    <t>A Salud</t>
  </si>
  <si>
    <t>26</t>
  </si>
  <si>
    <t>OTROS GASTOS CORRIENTES</t>
  </si>
  <si>
    <t>DEVOLUCIONES</t>
  </si>
  <si>
    <t>COMPENSACIÓN POR DAÑOS POR DAÑOS A TERCEROS Y/O A LA PROPIEDAD</t>
  </si>
  <si>
    <t>04</t>
  </si>
  <si>
    <t>APLICACIÓN FONDOS DE TERCEROS</t>
  </si>
  <si>
    <t>Arancel al Registro de Multas de Tránsito No Pagadas</t>
  </si>
  <si>
    <t>Aplicación Otros Fondos de Terceros</t>
  </si>
  <si>
    <t>34</t>
  </si>
  <si>
    <t>SERVICIO DE LA DEUDA</t>
  </si>
  <si>
    <t>DEUDA FLOTANTE</t>
  </si>
  <si>
    <t>T O T A L   G A S T O S</t>
  </si>
  <si>
    <t xml:space="preserve">CONFECCIONADO POR: </t>
  </si>
  <si>
    <t>VISADO POR:</t>
  </si>
  <si>
    <t>KATTIZA ARAVENA GUTIERREZ</t>
  </si>
  <si>
    <t>IVAN SOUBLETTE MANDIOLA</t>
  </si>
  <si>
    <t>PROFESIONAL DE LA UNIDAD DE CONTABILIDAD Y PPTO</t>
  </si>
  <si>
    <t>DIRECTOR DE ADMINISTRACION Y FINANZAS</t>
  </si>
  <si>
    <t>004</t>
  </si>
  <si>
    <t>TRANSFERENCIAS CORRIENTES</t>
  </si>
  <si>
    <t>03   ACTIVIDADES MUNICIPALES</t>
  </si>
  <si>
    <t>02    SERVICIOS A LA COMUNIDAD</t>
  </si>
  <si>
    <t>04    PROGRAMAS SOCIALES</t>
  </si>
  <si>
    <t>05   PROGRAMAS RECREACIONALES</t>
  </si>
  <si>
    <t>06   PROGRAMAS CULTURALES</t>
  </si>
  <si>
    <t>01   ESTIÓN INTERNA</t>
  </si>
  <si>
    <t>CUARTA MODIFICACION, AGOSTO 09 DE 2018</t>
  </si>
  <si>
    <t>GASTO EN PERSONAL</t>
  </si>
  <si>
    <t>PERSONAL CONTRATA</t>
  </si>
  <si>
    <t>PERSONAL DE PLANTA</t>
  </si>
  <si>
    <t>SUELDO Y SOBRESUELDO</t>
  </si>
  <si>
    <t>003</t>
  </si>
  <si>
    <t>014</t>
  </si>
  <si>
    <t>019</t>
  </si>
  <si>
    <t>000</t>
  </si>
  <si>
    <t>APORTES EMPLEADOR</t>
  </si>
  <si>
    <t>OTRAS COTIZACIONES PREVISIONALES</t>
  </si>
  <si>
    <t>REMUNERACIONES VARIABLES</t>
  </si>
  <si>
    <t xml:space="preserve">TRABAJOS EXTRAORDINARIOS </t>
  </si>
  <si>
    <t>COMISIONES EN SERVICIO EN EL PAIS</t>
  </si>
  <si>
    <t>BONO EXTRAORDINARIO ANUAL</t>
  </si>
  <si>
    <t>AGUINALDOS Y BONOS</t>
  </si>
  <si>
    <t>ASIGNACION PROFESIONAL</t>
  </si>
  <si>
    <t>013</t>
  </si>
  <si>
    <t>OTRAS ASIGNACIONES COMPENSATORIAS</t>
  </si>
  <si>
    <t>ASIGNACION UNICA ART. 4. LEY N°18.717</t>
  </si>
  <si>
    <t>DIETAS A CONCEJALES</t>
  </si>
  <si>
    <t>DIETAS A JUNTAS CONCEJOS, Y COMISIONES</t>
  </si>
  <si>
    <t>OTROS GASTOS EN PERSONAL</t>
  </si>
  <si>
    <t>ASIGNACION ANTIGÜEDAD ART 97. LETRA G LEYESS 18.883.</t>
  </si>
  <si>
    <t>ASIGNACION PROFESIONAL D.L. N°479 DE 1974</t>
  </si>
  <si>
    <t>OTRAS ASIGNACIONES COMPENSATORIAS PERS. PLANTA</t>
  </si>
  <si>
    <t>ASIGNACION DE RESPONSABILIDAD JUDIC.ART.2 LEY N°20.008.</t>
  </si>
  <si>
    <t>007</t>
  </si>
  <si>
    <t>ASIGNACION MUNICIPAL ART. 24 Y 31 D.L.N°3.551 DE 1981</t>
  </si>
  <si>
    <t>ASIG. M.G.M. ART. N°1 LEY N°20.008</t>
  </si>
  <si>
    <t>ASIGNACIONES COMPENSATORIAS</t>
  </si>
  <si>
    <t>ASIGNACION POR DESEMPEÑO</t>
  </si>
  <si>
    <t>OTRAS REMUNERACIONES</t>
  </si>
  <si>
    <t>HONORARIOS A SUMA ALZADA PERSONAS NATURALES</t>
  </si>
  <si>
    <t>BIENES Y SERVICIOS DE CONSUMO</t>
  </si>
  <si>
    <t>PARA PERSONAS</t>
  </si>
  <si>
    <t>VESTUARIO ACCESORIOS Y PRENDAS DIVERSAS</t>
  </si>
  <si>
    <t>PARA VEHICULOS M.M.</t>
  </si>
  <si>
    <t>MATERIALES DE OFICINA</t>
  </si>
  <si>
    <t>PRODUCTOS QUIMICOS</t>
  </si>
  <si>
    <t>009</t>
  </si>
  <si>
    <t>INSUMOS REPUESTOS Y ACCESORIOS COMPUTACIONALES</t>
  </si>
  <si>
    <t>010</t>
  </si>
  <si>
    <t>012</t>
  </si>
  <si>
    <t>MATERIALES Y UTILES DIVERSOS</t>
  </si>
  <si>
    <t>MATERIALES PARA REPARACION Y MANT.DE INMUEBLES</t>
  </si>
  <si>
    <t>05</t>
  </si>
  <si>
    <t>TELEFONIA CELULAR</t>
  </si>
  <si>
    <t>ACCESO A INTERNET</t>
  </si>
  <si>
    <t>06</t>
  </si>
  <si>
    <t>MANT. Y REPARACIONES DE OTRAS MAQ. Y EQUIPOS</t>
  </si>
  <si>
    <t xml:space="preserve">MANTENIMIENTO Y REPARACIONES DE EQUIPOS INFORMATICOS. </t>
  </si>
  <si>
    <t xml:space="preserve">SERVICIOS DE IMPRESIÓN </t>
  </si>
  <si>
    <t>08</t>
  </si>
  <si>
    <t>011</t>
  </si>
  <si>
    <t>10</t>
  </si>
  <si>
    <t xml:space="preserve">PRIMAS Y GASTOS DE SEGUROS. </t>
  </si>
  <si>
    <t>SERV. DE PRODUCCION Y DESARROLLO DE EVENTOS</t>
  </si>
  <si>
    <t>SERVICIOS INFORMATICOS.</t>
  </si>
  <si>
    <t>12</t>
  </si>
  <si>
    <t>OTROS GASTOS EN BIENES Y SERVICIOS</t>
  </si>
  <si>
    <t>OTRAS PERSONAS JURIDICAS PRIVADAS</t>
  </si>
  <si>
    <t>090</t>
  </si>
  <si>
    <t>APORTE AÑO VIGENTE</t>
  </si>
  <si>
    <t>09</t>
  </si>
  <si>
    <t>INTERESES Y REAJUSTES PAGADOS</t>
  </si>
  <si>
    <t>MOVILIARIOS Y OTROS</t>
  </si>
  <si>
    <t xml:space="preserve">PARA MAQUINARIAS Y EQUIPOS DE PROD. </t>
  </si>
  <si>
    <t>AGUA DEPENDENCIAS MUNICPALES</t>
  </si>
  <si>
    <t>TELEFONIA FIJA</t>
  </si>
  <si>
    <t>OTROS</t>
  </si>
  <si>
    <t xml:space="preserve">MANT. Y REP. DE EDIFICACIONES </t>
  </si>
  <si>
    <t>MANT. Y REP. DE VEHICULOS MUNICIPAL</t>
  </si>
  <si>
    <t>SERVICIO DE PUBLICIDAD</t>
  </si>
  <si>
    <t>SERVICIO DE MANT. Y ALUMBRADO</t>
  </si>
  <si>
    <t>ARRIENDO DE VEHICULOS</t>
  </si>
  <si>
    <t>ARRIENDO DE MAQ. Y EQUIPOS</t>
  </si>
  <si>
    <t>CURSOS DE CAPACITACION</t>
  </si>
  <si>
    <t>FONDOS DE EMERGENCIA</t>
  </si>
  <si>
    <t>ORGANIZACIONES COMUNITARIAS</t>
  </si>
  <si>
    <t>OTRAS TRANSFERENCIAS AL SECTOR PRIVADO</t>
  </si>
  <si>
    <t>OTRAS</t>
  </si>
  <si>
    <t>PROGRAMAS COMPUTACIONALES</t>
  </si>
  <si>
    <t>REPUESTOS Y ACCES. PARA MANT. Y REP. DE VEHICULOS</t>
  </si>
  <si>
    <t>QUINTA MODIFICACION PRESUPUESTARIA</t>
  </si>
  <si>
    <t xml:space="preserve">ENCARGADA DE LA UNIDAD DE </t>
  </si>
  <si>
    <t>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</si>
</sst>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* #,##0_ ;_ &quot;$&quot;* \-#,##0_ ;_ &quot;$&quot;* &quot;-&quot;_ ;_ @_ "/>
    <numFmt numFmtId="165" formatCode="_-* #,##0_-;\-* #,##0_-;_-* &quot;-&quot;??_-;_-@_-"/>
    <numFmt numFmtId="166" formatCode="_-&quot;$&quot;\ * #,##0_-;\-&quot;$&quot;\ * #,##0_-;_-&quot;$&quot;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4"/>
      <name val="Trebuchet MS"/>
      <family val="2"/>
    </font>
    <font>
      <b/>
      <i/>
      <sz val="12"/>
      <name val="Trebuchet MS"/>
      <family val="2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10"/>
      <name val="Trebuchet MS"/>
      <family val="2"/>
    </font>
    <font>
      <b/>
      <sz val="16"/>
      <color indexed="10"/>
      <name val="Trebuchet MS"/>
      <family val="2"/>
    </font>
    <font>
      <b/>
      <i/>
      <sz val="16"/>
      <name val="Trebuchet MS"/>
      <family val="2"/>
    </font>
    <font>
      <b/>
      <sz val="10"/>
      <name val="Arial"/>
      <family val="2"/>
    </font>
    <font>
      <b/>
      <sz val="10"/>
      <color indexed="10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10"/>
      <color theme="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4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4" borderId="9" xfId="0" applyFont="1" applyFill="1" applyBorder="1" applyAlignment="1" applyProtection="1">
      <alignment horizontal="center" vertical="center" textRotation="90" wrapText="1"/>
      <protection locked="0" hidden="1"/>
    </xf>
    <xf numFmtId="0" fontId="13" fillId="4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vertical="center"/>
    </xf>
    <xf numFmtId="49" fontId="14" fillId="5" borderId="11" xfId="0" applyNumberFormat="1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5" fillId="9" borderId="15" xfId="0" applyNumberFormat="1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 wrapText="1" shrinkToFit="1"/>
    </xf>
    <xf numFmtId="165" fontId="5" fillId="9" borderId="23" xfId="1" applyNumberFormat="1" applyFont="1" applyFill="1" applyBorder="1" applyAlignment="1">
      <alignment horizontal="center" vertical="center"/>
    </xf>
    <xf numFmtId="165" fontId="2" fillId="9" borderId="24" xfId="1" applyNumberFormat="1" applyFont="1" applyFill="1" applyBorder="1" applyAlignment="1">
      <alignment horizontal="center" vertical="center"/>
    </xf>
    <xf numFmtId="165" fontId="2" fillId="9" borderId="23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4" fillId="5" borderId="10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 wrapText="1" shrinkToFit="1"/>
    </xf>
    <xf numFmtId="165" fontId="3" fillId="5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5" fillId="10" borderId="11" xfId="0" applyNumberFormat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 wrapText="1" shrinkToFit="1"/>
    </xf>
    <xf numFmtId="165" fontId="5" fillId="10" borderId="6" xfId="1" applyNumberFormat="1" applyFont="1" applyFill="1" applyBorder="1" applyAlignment="1">
      <alignment horizontal="center" vertical="center"/>
    </xf>
    <xf numFmtId="165" fontId="5" fillId="10" borderId="7" xfId="1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5" fillId="9" borderId="20" xfId="0" applyNumberFormat="1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vertical="center" wrapText="1" shrinkToFit="1"/>
    </xf>
    <xf numFmtId="165" fontId="5" fillId="9" borderId="25" xfId="1" applyNumberFormat="1" applyFont="1" applyFill="1" applyBorder="1" applyAlignment="1">
      <alignment horizontal="center" vertical="center"/>
    </xf>
    <xf numFmtId="165" fontId="5" fillId="9" borderId="0" xfId="1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5" fillId="9" borderId="18" xfId="0" applyNumberFormat="1" applyFont="1" applyFill="1" applyBorder="1" applyAlignment="1">
      <alignment horizontal="center" vertical="center"/>
    </xf>
    <xf numFmtId="165" fontId="5" fillId="9" borderId="18" xfId="1" applyNumberFormat="1" applyFont="1" applyFill="1" applyBorder="1" applyAlignment="1">
      <alignment horizontal="center" vertical="center"/>
    </xf>
    <xf numFmtId="165" fontId="5" fillId="9" borderId="27" xfId="1" applyNumberFormat="1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vertical="center"/>
    </xf>
    <xf numFmtId="0" fontId="5" fillId="11" borderId="18" xfId="0" applyFont="1" applyFill="1" applyBorder="1" applyAlignment="1">
      <alignment vertical="center"/>
    </xf>
    <xf numFmtId="49" fontId="5" fillId="11" borderId="18" xfId="0" applyNumberFormat="1" applyFont="1" applyFill="1" applyBorder="1" applyAlignment="1">
      <alignment horizontal="right" vertical="center"/>
    </xf>
    <xf numFmtId="49" fontId="5" fillId="11" borderId="18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165" fontId="5" fillId="9" borderId="24" xfId="1" applyNumberFormat="1" applyFont="1" applyFill="1" applyBorder="1" applyAlignment="1">
      <alignment horizontal="center" vertical="center"/>
    </xf>
    <xf numFmtId="165" fontId="5" fillId="9" borderId="23" xfId="1" applyNumberFormat="1" applyFont="1" applyFill="1" applyBorder="1" applyAlignment="1">
      <alignment vertical="center"/>
    </xf>
    <xf numFmtId="165" fontId="5" fillId="11" borderId="14" xfId="1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 shrinkToFit="1"/>
    </xf>
    <xf numFmtId="165" fontId="2" fillId="2" borderId="25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165" fontId="5" fillId="2" borderId="25" xfId="1" applyNumberFormat="1" applyFont="1" applyFill="1" applyBorder="1" applyAlignment="1">
      <alignment vertical="center"/>
    </xf>
    <xf numFmtId="165" fontId="5" fillId="2" borderId="25" xfId="1" applyNumberFormat="1" applyFont="1" applyFill="1" applyBorder="1" applyAlignment="1">
      <alignment horizontal="center" vertical="center"/>
    </xf>
    <xf numFmtId="165" fontId="5" fillId="11" borderId="28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25" xfId="1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165" fontId="3" fillId="5" borderId="6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vertical="center"/>
    </xf>
    <xf numFmtId="49" fontId="5" fillId="10" borderId="20" xfId="0" applyNumberFormat="1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vertical="center" wrapText="1" shrinkToFit="1"/>
    </xf>
    <xf numFmtId="165" fontId="5" fillId="10" borderId="25" xfId="1" applyNumberFormat="1" applyFont="1" applyFill="1" applyBorder="1" applyAlignment="1">
      <alignment horizontal="center" vertical="center"/>
    </xf>
    <xf numFmtId="165" fontId="5" fillId="10" borderId="0" xfId="1" applyNumberFormat="1" applyFont="1" applyFill="1" applyBorder="1" applyAlignment="1">
      <alignment horizontal="center" vertical="center"/>
    </xf>
    <xf numFmtId="165" fontId="5" fillId="10" borderId="25" xfId="1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165" fontId="5" fillId="10" borderId="1" xfId="1" applyNumberFormat="1" applyFont="1" applyFill="1" applyBorder="1" applyAlignment="1">
      <alignment horizontal="center" vertical="center"/>
    </xf>
    <xf numFmtId="165" fontId="5" fillId="10" borderId="1" xfId="1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vertical="center" wrapText="1" shrinkToFit="1"/>
    </xf>
    <xf numFmtId="165" fontId="5" fillId="9" borderId="1" xfId="1" applyNumberFormat="1" applyFont="1" applyFill="1" applyBorder="1" applyAlignment="1">
      <alignment horizontal="center" vertical="center"/>
    </xf>
    <xf numFmtId="165" fontId="5" fillId="9" borderId="6" xfId="1" applyNumberFormat="1" applyFont="1" applyFill="1" applyBorder="1" applyAlignment="1">
      <alignment horizontal="center" vertical="center"/>
    </xf>
    <xf numFmtId="165" fontId="5" fillId="9" borderId="1" xfId="1" applyNumberFormat="1" applyFont="1" applyFill="1" applyBorder="1" applyAlignment="1">
      <alignment vertical="center"/>
    </xf>
    <xf numFmtId="165" fontId="5" fillId="9" borderId="25" xfId="1" applyNumberFormat="1" applyFont="1" applyFill="1" applyBorder="1" applyAlignment="1">
      <alignment vertical="center"/>
    </xf>
    <xf numFmtId="49" fontId="5" fillId="10" borderId="15" xfId="0" applyNumberFormat="1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vertical="center" wrapText="1" shrinkToFit="1"/>
    </xf>
    <xf numFmtId="165" fontId="5" fillId="10" borderId="23" xfId="1" applyNumberFormat="1" applyFont="1" applyFill="1" applyBorder="1" applyAlignment="1">
      <alignment horizontal="center" vertical="center"/>
    </xf>
    <xf numFmtId="165" fontId="5" fillId="10" borderId="24" xfId="1" applyNumberFormat="1" applyFont="1" applyFill="1" applyBorder="1" applyAlignment="1">
      <alignment horizontal="center" vertical="center"/>
    </xf>
    <xf numFmtId="165" fontId="5" fillId="10" borderId="23" xfId="1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0" fillId="12" borderId="29" xfId="0" applyFont="1" applyFill="1" applyBorder="1" applyAlignment="1">
      <alignment vertical="center"/>
    </xf>
    <xf numFmtId="49" fontId="21" fillId="12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5" fontId="22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5" fillId="7" borderId="3" xfId="0" applyFont="1" applyFill="1" applyBorder="1" applyAlignment="1">
      <alignment vertical="center"/>
    </xf>
    <xf numFmtId="49" fontId="16" fillId="5" borderId="4" xfId="0" applyNumberFormat="1" applyFont="1" applyFill="1" applyBorder="1" applyAlignment="1">
      <alignment horizontal="center" vertical="center"/>
    </xf>
    <xf numFmtId="166" fontId="17" fillId="5" borderId="8" xfId="2" applyNumberFormat="1" applyFont="1" applyFill="1" applyBorder="1" applyAlignment="1">
      <alignment horizontal="center" vertical="center"/>
    </xf>
    <xf numFmtId="0" fontId="15" fillId="8" borderId="17" xfId="0" applyFont="1" applyFill="1" applyBorder="1"/>
    <xf numFmtId="0" fontId="15" fillId="8" borderId="15" xfId="0" applyFont="1" applyFill="1" applyBorder="1"/>
    <xf numFmtId="166" fontId="15" fillId="8" borderId="15" xfId="2" applyNumberFormat="1" applyFont="1" applyFill="1" applyBorder="1"/>
    <xf numFmtId="166" fontId="15" fillId="8" borderId="16" xfId="2" applyNumberFormat="1" applyFont="1" applyFill="1" applyBorder="1"/>
    <xf numFmtId="0" fontId="15" fillId="0" borderId="18" xfId="0" applyFont="1" applyBorder="1" applyAlignment="1">
      <alignment vertical="center"/>
    </xf>
    <xf numFmtId="49" fontId="17" fillId="2" borderId="18" xfId="0" applyNumberFormat="1" applyFont="1" applyFill="1" applyBorder="1" applyAlignment="1">
      <alignment horizontal="center" vertical="center"/>
    </xf>
    <xf numFmtId="166" fontId="17" fillId="2" borderId="18" xfId="2" applyNumberFormat="1" applyFont="1" applyFill="1" applyBorder="1" applyAlignment="1">
      <alignment horizontal="center" vertical="center"/>
    </xf>
    <xf numFmtId="166" fontId="17" fillId="2" borderId="18" xfId="2" applyNumberFormat="1" applyFont="1" applyFill="1" applyBorder="1" applyAlignment="1">
      <alignment vertical="center"/>
    </xf>
    <xf numFmtId="0" fontId="0" fillId="13" borderId="0" xfId="0" applyFill="1"/>
    <xf numFmtId="166" fontId="17" fillId="13" borderId="18" xfId="2" applyNumberFormat="1" applyFont="1" applyFill="1" applyBorder="1" applyAlignment="1">
      <alignment horizontal="center" vertical="center"/>
    </xf>
    <xf numFmtId="166" fontId="17" fillId="13" borderId="8" xfId="2" applyNumberFormat="1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 wrapText="1" shrinkToFit="1"/>
    </xf>
    <xf numFmtId="165" fontId="13" fillId="12" borderId="1" xfId="1" applyNumberFormat="1" applyFont="1" applyFill="1" applyBorder="1" applyAlignment="1">
      <alignment horizontal="center" vertical="center"/>
    </xf>
    <xf numFmtId="49" fontId="24" fillId="10" borderId="11" xfId="0" applyNumberFormat="1" applyFont="1" applyFill="1" applyBorder="1" applyAlignment="1">
      <alignment horizontal="left" vertical="center"/>
    </xf>
    <xf numFmtId="0" fontId="25" fillId="13" borderId="18" xfId="0" applyFont="1" applyFill="1" applyBorder="1" applyAlignment="1">
      <alignment vertical="center" wrapText="1" shrinkToFit="1"/>
    </xf>
    <xf numFmtId="0" fontId="24" fillId="13" borderId="18" xfId="0" applyFont="1" applyFill="1" applyBorder="1" applyAlignment="1">
      <alignment vertical="center" wrapText="1" shrinkToFit="1"/>
    </xf>
    <xf numFmtId="49" fontId="5" fillId="11" borderId="11" xfId="0" applyNumberFormat="1" applyFont="1" applyFill="1" applyBorder="1" applyAlignment="1">
      <alignment horizontal="center" vertical="center"/>
    </xf>
    <xf numFmtId="49" fontId="24" fillId="11" borderId="11" xfId="0" applyNumberFormat="1" applyFont="1" applyFill="1" applyBorder="1" applyAlignment="1">
      <alignment horizontal="left" vertical="center"/>
    </xf>
    <xf numFmtId="0" fontId="14" fillId="5" borderId="9" xfId="0" applyFont="1" applyFill="1" applyBorder="1" applyAlignment="1">
      <alignment vertical="center" wrapText="1" shrinkToFit="1"/>
    </xf>
    <xf numFmtId="0" fontId="24" fillId="11" borderId="18" xfId="0" applyFont="1" applyFill="1" applyBorder="1" applyAlignment="1">
      <alignment vertical="center" wrapText="1" shrinkToFit="1"/>
    </xf>
    <xf numFmtId="166" fontId="17" fillId="7" borderId="8" xfId="2" applyNumberFormat="1" applyFont="1" applyFill="1" applyBorder="1" applyAlignment="1">
      <alignment horizontal="center" vertical="center"/>
    </xf>
    <xf numFmtId="164" fontId="5" fillId="10" borderId="11" xfId="3" applyFont="1" applyFill="1" applyBorder="1" applyAlignment="1">
      <alignment horizontal="center" vertical="center"/>
    </xf>
    <xf numFmtId="164" fontId="17" fillId="5" borderId="8" xfId="3" applyFont="1" applyFill="1" applyBorder="1" applyAlignment="1">
      <alignment horizontal="center" vertical="center"/>
    </xf>
    <xf numFmtId="164" fontId="5" fillId="11" borderId="11" xfId="3" applyFont="1" applyFill="1" applyBorder="1" applyAlignment="1">
      <alignment horizontal="center" vertical="center"/>
    </xf>
    <xf numFmtId="0" fontId="26" fillId="13" borderId="18" xfId="0" applyFont="1" applyFill="1" applyBorder="1" applyAlignment="1">
      <alignment vertical="center"/>
    </xf>
    <xf numFmtId="49" fontId="24" fillId="13" borderId="18" xfId="0" applyNumberFormat="1" applyFont="1" applyFill="1" applyBorder="1" applyAlignment="1">
      <alignment horizontal="center" vertical="center"/>
    </xf>
    <xf numFmtId="166" fontId="5" fillId="13" borderId="18" xfId="2" applyNumberFormat="1" applyFont="1" applyFill="1" applyBorder="1" applyAlignment="1">
      <alignment horizontal="center" vertical="center"/>
    </xf>
    <xf numFmtId="166" fontId="5" fillId="13" borderId="8" xfId="2" applyNumberFormat="1" applyFont="1" applyFill="1" applyBorder="1" applyAlignment="1">
      <alignment horizontal="center" vertical="center"/>
    </xf>
    <xf numFmtId="164" fontId="5" fillId="10" borderId="11" xfId="3" applyFont="1" applyFill="1" applyBorder="1" applyAlignment="1">
      <alignment horizontal="right" vertical="center"/>
    </xf>
    <xf numFmtId="166" fontId="5" fillId="11" borderId="8" xfId="2" applyNumberFormat="1" applyFont="1" applyFill="1" applyBorder="1" applyAlignment="1">
      <alignment horizontal="center" vertical="center"/>
    </xf>
    <xf numFmtId="49" fontId="24" fillId="11" borderId="18" xfId="0" applyNumberFormat="1" applyFont="1" applyFill="1" applyBorder="1" applyAlignment="1">
      <alignment horizontal="center" vertical="center"/>
    </xf>
    <xf numFmtId="166" fontId="5" fillId="11" borderId="18" xfId="2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164" fontId="17" fillId="5" borderId="8" xfId="3" applyFont="1" applyFill="1" applyBorder="1" applyAlignment="1">
      <alignment horizontal="center" vertical="center" wrapText="1"/>
    </xf>
    <xf numFmtId="166" fontId="17" fillId="5" borderId="8" xfId="2" applyNumberFormat="1" applyFont="1" applyFill="1" applyBorder="1" applyAlignment="1">
      <alignment horizontal="center" vertical="center" wrapText="1"/>
    </xf>
    <xf numFmtId="166" fontId="17" fillId="7" borderId="8" xfId="2" applyNumberFormat="1" applyFont="1" applyFill="1" applyBorder="1" applyAlignment="1">
      <alignment horizontal="center" vertical="center" wrapText="1"/>
    </xf>
    <xf numFmtId="0" fontId="26" fillId="13" borderId="18" xfId="0" applyFont="1" applyFill="1" applyBorder="1" applyAlignment="1">
      <alignment vertical="center" wrapText="1"/>
    </xf>
    <xf numFmtId="49" fontId="5" fillId="10" borderId="11" xfId="0" applyNumberFormat="1" applyFont="1" applyFill="1" applyBorder="1" applyAlignment="1">
      <alignment horizontal="center" vertical="center" wrapText="1"/>
    </xf>
    <xf numFmtId="49" fontId="24" fillId="10" borderId="11" xfId="0" applyNumberFormat="1" applyFont="1" applyFill="1" applyBorder="1" applyAlignment="1">
      <alignment horizontal="left" vertical="center" wrapText="1"/>
    </xf>
    <xf numFmtId="164" fontId="5" fillId="10" borderId="11" xfId="3" applyFont="1" applyFill="1" applyBorder="1" applyAlignment="1">
      <alignment horizontal="center" vertical="center" wrapText="1"/>
    </xf>
    <xf numFmtId="164" fontId="5" fillId="10" borderId="11" xfId="3" applyFont="1" applyFill="1" applyBorder="1" applyAlignment="1">
      <alignment horizontal="right" vertical="center" wrapText="1"/>
    </xf>
    <xf numFmtId="49" fontId="24" fillId="13" borderId="18" xfId="0" applyNumberFormat="1" applyFont="1" applyFill="1" applyBorder="1" applyAlignment="1">
      <alignment horizontal="center" vertical="center" wrapText="1"/>
    </xf>
    <xf numFmtId="49" fontId="5" fillId="11" borderId="11" xfId="0" applyNumberFormat="1" applyFont="1" applyFill="1" applyBorder="1" applyAlignment="1">
      <alignment horizontal="center" vertical="center" wrapText="1"/>
    </xf>
    <xf numFmtId="49" fontId="24" fillId="11" borderId="11" xfId="0" applyNumberFormat="1" applyFont="1" applyFill="1" applyBorder="1" applyAlignment="1">
      <alignment horizontal="left" vertical="center" wrapText="1"/>
    </xf>
    <xf numFmtId="164" fontId="5" fillId="11" borderId="11" xfId="3" applyFont="1" applyFill="1" applyBorder="1" applyAlignment="1">
      <alignment horizontal="center" vertical="center" wrapText="1"/>
    </xf>
    <xf numFmtId="166" fontId="5" fillId="11" borderId="8" xfId="2" applyNumberFormat="1" applyFont="1" applyFill="1" applyBorder="1" applyAlignment="1">
      <alignment horizontal="center" vertical="center" wrapText="1"/>
    </xf>
    <xf numFmtId="166" fontId="5" fillId="13" borderId="18" xfId="2" applyNumberFormat="1" applyFont="1" applyFill="1" applyBorder="1" applyAlignment="1">
      <alignment horizontal="center" vertical="center" wrapText="1"/>
    </xf>
    <xf numFmtId="166" fontId="5" fillId="13" borderId="8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0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7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6" borderId="17" xfId="0" applyFont="1" applyFill="1" applyBorder="1" applyAlignment="1">
      <alignment horizontal="center" vertical="center" textRotation="90" wrapText="1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57150</xdr:rowOff>
    </xdr:from>
    <xdr:to>
      <xdr:col>5</xdr:col>
      <xdr:colOff>196215</xdr:colOff>
      <xdr:row>5</xdr:row>
      <xdr:rowOff>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95350"/>
          <a:ext cx="1367790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215265</xdr:colOff>
      <xdr:row>6</xdr:row>
      <xdr:rowOff>171450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367790" cy="1304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74083</xdr:colOff>
      <xdr:row>0</xdr:row>
      <xdr:rowOff>3175</xdr:rowOff>
    </xdr:from>
    <xdr:to>
      <xdr:col>10</xdr:col>
      <xdr:colOff>540808</xdr:colOff>
      <xdr:row>0</xdr:row>
      <xdr:rowOff>3175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7998883" y="3175"/>
          <a:ext cx="46672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123825</xdr:colOff>
      <xdr:row>1</xdr:row>
      <xdr:rowOff>142876</xdr:rowOff>
    </xdr:from>
    <xdr:to>
      <xdr:col>4</xdr:col>
      <xdr:colOff>209550</xdr:colOff>
      <xdr:row>5</xdr:row>
      <xdr:rowOff>333376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71476"/>
          <a:ext cx="169545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75"/>
  <sheetViews>
    <sheetView tabSelected="1" workbookViewId="0">
      <selection activeCell="Q19" sqref="Q19"/>
    </sheetView>
  </sheetViews>
  <sheetFormatPr baseColWidth="10" defaultRowHeight="15" x14ac:dyDescent="0.25"/>
  <cols>
    <col min="3" max="3" width="6.7109375" customWidth="1"/>
    <col min="4" max="6" width="5.42578125" customWidth="1"/>
    <col min="7" max="7" width="5.85546875" customWidth="1"/>
    <col min="8" max="8" width="43" customWidth="1"/>
    <col min="9" max="9" width="17" customWidth="1"/>
    <col min="10" max="10" width="13.140625" customWidth="1"/>
    <col min="12" max="12" width="17.5703125" customWidth="1"/>
    <col min="15" max="15" width="14.85546875" customWidth="1"/>
  </cols>
  <sheetData>
    <row r="1" spans="3:31" s="1" customFormat="1" ht="18" x14ac:dyDescent="0.25">
      <c r="D1" s="2"/>
      <c r="E1" s="2"/>
      <c r="F1" s="2"/>
      <c r="G1" s="3"/>
      <c r="H1" s="3"/>
      <c r="J1" s="172"/>
    </row>
    <row r="2" spans="3:31" s="1" customFormat="1" ht="18" x14ac:dyDescent="0.25">
      <c r="D2" s="2"/>
      <c r="E2" s="2"/>
      <c r="F2" s="2"/>
      <c r="G2" s="3"/>
      <c r="H2" s="3"/>
      <c r="J2" s="172"/>
    </row>
    <row r="3" spans="3:31" s="5" customFormat="1" ht="27.75" x14ac:dyDescent="0.25">
      <c r="D3" s="6"/>
      <c r="E3" s="6"/>
      <c r="F3" s="6"/>
      <c r="G3" s="6"/>
      <c r="H3" s="6"/>
      <c r="J3" s="172"/>
    </row>
    <row r="4" spans="3:31" s="1" customFormat="1" ht="30.75" x14ac:dyDescent="0.25">
      <c r="D4" s="173" t="s">
        <v>0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3:31" s="1" customFormat="1" ht="30.75" x14ac:dyDescent="0.25">
      <c r="D5" s="174" t="s">
        <v>1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3:31" s="1" customFormat="1" hidden="1" x14ac:dyDescent="0.25">
      <c r="H6" s="1" t="s">
        <v>2</v>
      </c>
      <c r="I6" s="8"/>
      <c r="J6" s="9"/>
    </row>
    <row r="7" spans="3:31" s="1" customFormat="1" hidden="1" x14ac:dyDescent="0.25">
      <c r="H7" s="8"/>
      <c r="I7" s="8"/>
      <c r="J7" s="4"/>
    </row>
    <row r="8" spans="3:31" s="1" customFormat="1" x14ac:dyDescent="0.25">
      <c r="I8" s="8"/>
      <c r="J8" s="4"/>
    </row>
    <row r="9" spans="3:31" s="1" customFormat="1" x14ac:dyDescent="0.25">
      <c r="C9" s="104" t="s">
        <v>147</v>
      </c>
      <c r="I9" s="8"/>
      <c r="J9" s="4"/>
    </row>
    <row r="10" spans="3:31" s="1" customFormat="1" x14ac:dyDescent="0.25">
      <c r="I10" s="8"/>
      <c r="J10" s="4"/>
    </row>
    <row r="11" spans="3:31" s="16" customFormat="1" ht="15.75" thickBot="1" x14ac:dyDescent="0.3">
      <c r="C11" s="1"/>
      <c r="D11" s="8"/>
      <c r="E11" s="8"/>
      <c r="F11" s="8"/>
      <c r="G11" s="14"/>
      <c r="H11" s="1"/>
      <c r="I11" s="1"/>
      <c r="J11" s="8"/>
      <c r="K11" s="15"/>
      <c r="L11" s="1"/>
      <c r="M11" s="8"/>
      <c r="N11" s="8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3:31" s="16" customFormat="1" ht="41.25" customHeight="1" thickBot="1" x14ac:dyDescent="0.3">
      <c r="C12" s="162" t="s">
        <v>19</v>
      </c>
      <c r="D12" s="164" t="s">
        <v>4</v>
      </c>
      <c r="E12" s="164" t="s">
        <v>5</v>
      </c>
      <c r="F12" s="164" t="s">
        <v>6</v>
      </c>
      <c r="G12" s="166" t="s">
        <v>7</v>
      </c>
      <c r="H12" s="175" t="s">
        <v>8</v>
      </c>
      <c r="I12" s="169" t="s">
        <v>9</v>
      </c>
      <c r="J12" s="170"/>
      <c r="K12" s="170"/>
      <c r="L12" s="170"/>
      <c r="M12" s="170"/>
      <c r="N12" s="170"/>
      <c r="O12" s="17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3:31" s="21" customFormat="1" ht="131.25" thickBot="1" x14ac:dyDescent="0.3">
      <c r="C13" s="163"/>
      <c r="D13" s="165"/>
      <c r="E13" s="165"/>
      <c r="F13" s="165"/>
      <c r="G13" s="167"/>
      <c r="H13" s="176"/>
      <c r="I13" s="18" t="s">
        <v>10</v>
      </c>
      <c r="J13" s="19" t="s">
        <v>11</v>
      </c>
      <c r="K13" s="18" t="s">
        <v>12</v>
      </c>
      <c r="L13" s="19" t="s">
        <v>13</v>
      </c>
      <c r="M13" s="18" t="s">
        <v>14</v>
      </c>
      <c r="N13" s="19" t="s">
        <v>15</v>
      </c>
      <c r="O13" s="20" t="s">
        <v>16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3:31" ht="18.75" thickBot="1" x14ac:dyDescent="0.3">
      <c r="C14" s="108">
        <v>21</v>
      </c>
      <c r="D14" s="109"/>
      <c r="E14" s="109"/>
      <c r="F14" s="109"/>
      <c r="G14" s="109"/>
      <c r="H14" s="129" t="s">
        <v>64</v>
      </c>
      <c r="I14" s="133">
        <f>+I15+I28+I37</f>
        <v>61900</v>
      </c>
      <c r="J14" s="110">
        <f>SUM(J17:J64)</f>
        <v>0</v>
      </c>
      <c r="K14" s="110">
        <f t="shared" ref="K14:N14" si="0">SUM(K17:K64)</f>
        <v>0</v>
      </c>
      <c r="L14" s="110">
        <f t="shared" si="0"/>
        <v>0</v>
      </c>
      <c r="M14" s="110">
        <f t="shared" si="0"/>
        <v>0</v>
      </c>
      <c r="N14" s="110">
        <f t="shared" si="0"/>
        <v>0</v>
      </c>
      <c r="O14" s="131">
        <f t="shared" ref="O14:O16" si="1">SUM(I14:N14)</f>
        <v>61900</v>
      </c>
    </row>
    <row r="15" spans="3:31" ht="15.75" thickBot="1" x14ac:dyDescent="0.3">
      <c r="C15" s="135"/>
      <c r="D15" s="40" t="s">
        <v>26</v>
      </c>
      <c r="E15" s="40"/>
      <c r="F15" s="40"/>
      <c r="G15" s="40"/>
      <c r="H15" s="124" t="s">
        <v>66</v>
      </c>
      <c r="I15" s="132">
        <f>+I16+I21+I23+I26</f>
        <v>48300</v>
      </c>
      <c r="J15" s="40"/>
      <c r="K15" s="40"/>
      <c r="L15" s="40"/>
      <c r="M15" s="40"/>
      <c r="N15" s="40"/>
      <c r="O15" s="139">
        <f t="shared" si="1"/>
        <v>48300</v>
      </c>
    </row>
    <row r="16" spans="3:31" ht="15.75" thickBot="1" x14ac:dyDescent="0.3">
      <c r="C16" s="135"/>
      <c r="D16" s="136"/>
      <c r="E16" s="127" t="s">
        <v>22</v>
      </c>
      <c r="F16" s="127"/>
      <c r="G16" s="127"/>
      <c r="H16" s="128" t="s">
        <v>67</v>
      </c>
      <c r="I16" s="134">
        <f>+I17+I18+I19+I20</f>
        <v>23500</v>
      </c>
      <c r="J16" s="127"/>
      <c r="K16" s="127"/>
      <c r="L16" s="127"/>
      <c r="M16" s="127"/>
      <c r="N16" s="127"/>
      <c r="O16" s="140">
        <f t="shared" si="1"/>
        <v>23500</v>
      </c>
    </row>
    <row r="17" spans="3:15" s="119" customFormat="1" ht="30.75" thickBot="1" x14ac:dyDescent="0.3">
      <c r="C17" s="135"/>
      <c r="D17" s="136"/>
      <c r="E17" s="136"/>
      <c r="F17" s="136" t="s">
        <v>33</v>
      </c>
      <c r="G17" s="136" t="s">
        <v>33</v>
      </c>
      <c r="H17" s="126" t="s">
        <v>86</v>
      </c>
      <c r="I17" s="137">
        <v>2000</v>
      </c>
      <c r="J17" s="137"/>
      <c r="K17" s="137"/>
      <c r="L17" s="137"/>
      <c r="M17" s="137"/>
      <c r="N17" s="137"/>
      <c r="O17" s="138">
        <f>SUM(I17:N17)</f>
        <v>2000</v>
      </c>
    </row>
    <row r="18" spans="3:15" s="119" customFormat="1" ht="30.75" thickBot="1" x14ac:dyDescent="0.3">
      <c r="C18" s="135"/>
      <c r="D18" s="136"/>
      <c r="E18" s="136"/>
      <c r="F18" s="136" t="s">
        <v>68</v>
      </c>
      <c r="G18" s="136" t="s">
        <v>22</v>
      </c>
      <c r="H18" s="126" t="s">
        <v>87</v>
      </c>
      <c r="I18" s="137">
        <v>17000</v>
      </c>
      <c r="J18" s="137"/>
      <c r="K18" s="137"/>
      <c r="L18" s="137"/>
      <c r="M18" s="137"/>
      <c r="N18" s="137"/>
      <c r="O18" s="138">
        <f t="shared" ref="O18:O24" si="2">SUM(I18:N18)</f>
        <v>17000</v>
      </c>
    </row>
    <row r="19" spans="3:15" s="119" customFormat="1" ht="30.75" thickBot="1" x14ac:dyDescent="0.3">
      <c r="C19" s="135"/>
      <c r="D19" s="136"/>
      <c r="E19" s="136"/>
      <c r="F19" s="136" t="s">
        <v>69</v>
      </c>
      <c r="G19" s="136" t="s">
        <v>25</v>
      </c>
      <c r="H19" s="126" t="s">
        <v>88</v>
      </c>
      <c r="I19" s="137">
        <v>4000</v>
      </c>
      <c r="J19" s="137"/>
      <c r="K19" s="137"/>
      <c r="L19" s="137"/>
      <c r="M19" s="137"/>
      <c r="N19" s="137"/>
      <c r="O19" s="138">
        <f t="shared" si="2"/>
        <v>4000</v>
      </c>
    </row>
    <row r="20" spans="3:15" s="119" customFormat="1" ht="30.75" thickBot="1" x14ac:dyDescent="0.3">
      <c r="C20" s="135"/>
      <c r="D20" s="136"/>
      <c r="E20" s="136"/>
      <c r="F20" s="136" t="s">
        <v>70</v>
      </c>
      <c r="G20" s="136" t="s">
        <v>22</v>
      </c>
      <c r="H20" s="126" t="s">
        <v>89</v>
      </c>
      <c r="I20" s="137">
        <v>500</v>
      </c>
      <c r="J20" s="137"/>
      <c r="K20" s="137"/>
      <c r="L20" s="137"/>
      <c r="M20" s="137"/>
      <c r="N20" s="137"/>
      <c r="O20" s="138">
        <f t="shared" si="2"/>
        <v>500</v>
      </c>
    </row>
    <row r="21" spans="3:15" s="119" customFormat="1" ht="15.75" thickBot="1" x14ac:dyDescent="0.3">
      <c r="C21" s="135"/>
      <c r="D21" s="136"/>
      <c r="E21" s="141" t="s">
        <v>33</v>
      </c>
      <c r="F21" s="141"/>
      <c r="G21" s="141"/>
      <c r="H21" s="130" t="s">
        <v>72</v>
      </c>
      <c r="I21" s="142">
        <f>+I22</f>
        <v>9000</v>
      </c>
      <c r="J21" s="142"/>
      <c r="K21" s="142"/>
      <c r="L21" s="142"/>
      <c r="M21" s="142"/>
      <c r="N21" s="142"/>
      <c r="O21" s="140">
        <f t="shared" si="2"/>
        <v>9000</v>
      </c>
    </row>
    <row r="22" spans="3:15" s="119" customFormat="1" ht="15.75" thickBot="1" x14ac:dyDescent="0.3">
      <c r="C22" s="135"/>
      <c r="D22" s="136"/>
      <c r="E22" s="136"/>
      <c r="F22" s="136" t="s">
        <v>33</v>
      </c>
      <c r="G22" s="136" t="s">
        <v>71</v>
      </c>
      <c r="H22" s="126" t="s">
        <v>73</v>
      </c>
      <c r="I22" s="137">
        <v>9000</v>
      </c>
      <c r="J22" s="137"/>
      <c r="K22" s="137"/>
      <c r="L22" s="137"/>
      <c r="M22" s="137"/>
      <c r="N22" s="137"/>
      <c r="O22" s="138">
        <f t="shared" si="2"/>
        <v>9000</v>
      </c>
    </row>
    <row r="23" spans="3:15" s="119" customFormat="1" ht="15.75" thickBot="1" x14ac:dyDescent="0.3">
      <c r="C23" s="135"/>
      <c r="D23" s="136"/>
      <c r="E23" s="141" t="s">
        <v>55</v>
      </c>
      <c r="F23" s="141"/>
      <c r="G23" s="141"/>
      <c r="H23" s="130" t="s">
        <v>74</v>
      </c>
      <c r="I23" s="142">
        <f>+I24+I25</f>
        <v>1300</v>
      </c>
      <c r="J23" s="142"/>
      <c r="K23" s="142"/>
      <c r="L23" s="142"/>
      <c r="M23" s="142"/>
      <c r="N23" s="142"/>
      <c r="O23" s="140">
        <f t="shared" si="2"/>
        <v>1300</v>
      </c>
    </row>
    <row r="24" spans="3:15" s="119" customFormat="1" ht="15.75" thickBot="1" x14ac:dyDescent="0.3">
      <c r="C24" s="135"/>
      <c r="D24" s="136"/>
      <c r="E24" s="136"/>
      <c r="F24" s="136" t="s">
        <v>21</v>
      </c>
      <c r="G24" s="136" t="s">
        <v>71</v>
      </c>
      <c r="H24" s="126" t="s">
        <v>75</v>
      </c>
      <c r="I24" s="137">
        <v>500</v>
      </c>
      <c r="J24" s="137"/>
      <c r="K24" s="137"/>
      <c r="L24" s="137"/>
      <c r="M24" s="137"/>
      <c r="N24" s="137"/>
      <c r="O24" s="138">
        <f t="shared" si="2"/>
        <v>500</v>
      </c>
    </row>
    <row r="25" spans="3:15" s="119" customFormat="1" ht="15.75" thickBot="1" x14ac:dyDescent="0.3">
      <c r="C25" s="135"/>
      <c r="D25" s="136"/>
      <c r="E25" s="136"/>
      <c r="F25" s="136" t="s">
        <v>27</v>
      </c>
      <c r="G25" s="136" t="s">
        <v>71</v>
      </c>
      <c r="H25" s="126" t="s">
        <v>76</v>
      </c>
      <c r="I25" s="137">
        <v>800</v>
      </c>
      <c r="J25" s="137"/>
      <c r="K25" s="137"/>
      <c r="L25" s="137"/>
      <c r="M25" s="137"/>
      <c r="N25" s="137"/>
      <c r="O25" s="138">
        <f t="shared" ref="O25:O64" si="3">SUM(I25:N25)</f>
        <v>800</v>
      </c>
    </row>
    <row r="26" spans="3:15" s="119" customFormat="1" ht="15.75" thickBot="1" x14ac:dyDescent="0.3">
      <c r="C26" s="135"/>
      <c r="D26" s="136"/>
      <c r="E26" s="141" t="s">
        <v>21</v>
      </c>
      <c r="F26" s="141"/>
      <c r="G26" s="141"/>
      <c r="H26" s="130" t="s">
        <v>78</v>
      </c>
      <c r="I26" s="142">
        <f>+I27</f>
        <v>14500</v>
      </c>
      <c r="J26" s="142"/>
      <c r="K26" s="142"/>
      <c r="L26" s="142"/>
      <c r="M26" s="142"/>
      <c r="N26" s="142"/>
      <c r="O26" s="140">
        <f t="shared" si="3"/>
        <v>14500</v>
      </c>
    </row>
    <row r="27" spans="3:15" s="119" customFormat="1" ht="15.75" thickBot="1" x14ac:dyDescent="0.3">
      <c r="C27" s="135"/>
      <c r="D27" s="136"/>
      <c r="E27" s="136"/>
      <c r="F27" s="136" t="s">
        <v>68</v>
      </c>
      <c r="G27" s="136" t="s">
        <v>22</v>
      </c>
      <c r="H27" s="126" t="s">
        <v>77</v>
      </c>
      <c r="I27" s="137">
        <v>14500</v>
      </c>
      <c r="J27" s="137"/>
      <c r="K27" s="137"/>
      <c r="L27" s="137"/>
      <c r="M27" s="137"/>
      <c r="N27" s="137"/>
      <c r="O27" s="138">
        <f t="shared" ref="O27" si="4">SUM(I27:N27)</f>
        <v>14500</v>
      </c>
    </row>
    <row r="28" spans="3:15" s="119" customFormat="1" ht="15.75" thickBot="1" x14ac:dyDescent="0.3">
      <c r="C28" s="135"/>
      <c r="D28" s="40" t="s">
        <v>24</v>
      </c>
      <c r="E28" s="40"/>
      <c r="F28" s="40"/>
      <c r="G28" s="40"/>
      <c r="H28" s="124" t="s">
        <v>65</v>
      </c>
      <c r="I28" s="132">
        <f>+I29+I33+I35</f>
        <v>12800</v>
      </c>
      <c r="J28" s="40"/>
      <c r="K28" s="40"/>
      <c r="L28" s="40"/>
      <c r="M28" s="40"/>
      <c r="N28" s="40"/>
      <c r="O28" s="40"/>
    </row>
    <row r="29" spans="3:15" s="119" customFormat="1" ht="15.75" thickBot="1" x14ac:dyDescent="0.3">
      <c r="C29" s="135"/>
      <c r="D29" s="136"/>
      <c r="E29" s="127" t="s">
        <v>22</v>
      </c>
      <c r="F29" s="127"/>
      <c r="G29" s="127"/>
      <c r="H29" s="128" t="s">
        <v>67</v>
      </c>
      <c r="I29" s="134">
        <f>+I30+I31+I32</f>
        <v>9800</v>
      </c>
      <c r="J29" s="127"/>
      <c r="K29" s="127"/>
      <c r="L29" s="127"/>
      <c r="M29" s="127"/>
      <c r="N29" s="127"/>
      <c r="O29" s="127"/>
    </row>
    <row r="30" spans="3:15" s="119" customFormat="1" ht="15.75" thickBot="1" x14ac:dyDescent="0.3">
      <c r="C30" s="135"/>
      <c r="D30" s="136"/>
      <c r="E30" s="136"/>
      <c r="F30" s="136" t="s">
        <v>68</v>
      </c>
      <c r="G30" s="136" t="s">
        <v>71</v>
      </c>
      <c r="H30" s="126" t="s">
        <v>79</v>
      </c>
      <c r="I30" s="137">
        <v>6500</v>
      </c>
      <c r="J30" s="137"/>
      <c r="K30" s="137"/>
      <c r="L30" s="137"/>
      <c r="M30" s="137"/>
      <c r="N30" s="137"/>
      <c r="O30" s="138">
        <f t="shared" si="3"/>
        <v>6500</v>
      </c>
    </row>
    <row r="31" spans="3:15" s="119" customFormat="1" ht="15.75" thickBot="1" x14ac:dyDescent="0.3">
      <c r="C31" s="135"/>
      <c r="D31" s="136"/>
      <c r="E31" s="136"/>
      <c r="F31" s="136" t="s">
        <v>80</v>
      </c>
      <c r="G31" s="136" t="s">
        <v>25</v>
      </c>
      <c r="H31" s="125" t="s">
        <v>81</v>
      </c>
      <c r="I31" s="137">
        <v>2500</v>
      </c>
      <c r="J31" s="137"/>
      <c r="K31" s="137"/>
      <c r="L31" s="137"/>
      <c r="M31" s="137"/>
      <c r="N31" s="137"/>
      <c r="O31" s="138">
        <f t="shared" si="3"/>
        <v>2500</v>
      </c>
    </row>
    <row r="32" spans="3:15" s="119" customFormat="1" ht="15.75" thickBot="1" x14ac:dyDescent="0.3">
      <c r="C32" s="135"/>
      <c r="D32" s="136"/>
      <c r="E32" s="136"/>
      <c r="F32" s="136" t="s">
        <v>69</v>
      </c>
      <c r="G32" s="136" t="s">
        <v>22</v>
      </c>
      <c r="H32" s="125" t="s">
        <v>82</v>
      </c>
      <c r="I32" s="137">
        <v>800</v>
      </c>
      <c r="J32" s="137"/>
      <c r="K32" s="137"/>
      <c r="L32" s="137"/>
      <c r="M32" s="137"/>
      <c r="N32" s="137"/>
      <c r="O32" s="138">
        <f t="shared" si="3"/>
        <v>800</v>
      </c>
    </row>
    <row r="33" spans="3:15" s="119" customFormat="1" ht="15.75" thickBot="1" x14ac:dyDescent="0.3">
      <c r="C33" s="135"/>
      <c r="D33" s="136"/>
      <c r="E33" s="141" t="s">
        <v>33</v>
      </c>
      <c r="F33" s="141"/>
      <c r="G33" s="141"/>
      <c r="H33" s="130" t="s">
        <v>72</v>
      </c>
      <c r="I33" s="142">
        <f>+I34</f>
        <v>1500</v>
      </c>
      <c r="J33" s="142"/>
      <c r="K33" s="142"/>
      <c r="L33" s="142"/>
      <c r="M33" s="142"/>
      <c r="N33" s="142"/>
      <c r="O33" s="140">
        <f t="shared" si="3"/>
        <v>1500</v>
      </c>
    </row>
    <row r="34" spans="3:15" s="119" customFormat="1" ht="15.75" thickBot="1" x14ac:dyDescent="0.3">
      <c r="C34" s="135"/>
      <c r="D34" s="136"/>
      <c r="E34" s="136"/>
      <c r="F34" s="136" t="s">
        <v>33</v>
      </c>
      <c r="G34" s="136" t="s">
        <v>71</v>
      </c>
      <c r="H34" s="125" t="s">
        <v>73</v>
      </c>
      <c r="I34" s="137">
        <v>1500</v>
      </c>
      <c r="J34" s="137"/>
      <c r="K34" s="137"/>
      <c r="L34" s="137"/>
      <c r="M34" s="137"/>
      <c r="N34" s="137"/>
      <c r="O34" s="138">
        <f t="shared" si="3"/>
        <v>1500</v>
      </c>
    </row>
    <row r="35" spans="3:15" s="119" customFormat="1" ht="15.75" thickBot="1" x14ac:dyDescent="0.3">
      <c r="C35" s="135"/>
      <c r="D35" s="136"/>
      <c r="E35" s="141" t="s">
        <v>21</v>
      </c>
      <c r="F35" s="141"/>
      <c r="G35" s="141"/>
      <c r="H35" s="130" t="s">
        <v>78</v>
      </c>
      <c r="I35" s="142">
        <f>+I36</f>
        <v>1500</v>
      </c>
      <c r="J35" s="142"/>
      <c r="K35" s="142"/>
      <c r="L35" s="142"/>
      <c r="M35" s="142"/>
      <c r="N35" s="142"/>
      <c r="O35" s="140"/>
    </row>
    <row r="36" spans="3:15" s="119" customFormat="1" ht="15.75" thickBot="1" x14ac:dyDescent="0.3">
      <c r="C36" s="135"/>
      <c r="D36" s="136"/>
      <c r="E36" s="136"/>
      <c r="F36" s="136" t="s">
        <v>68</v>
      </c>
      <c r="G36" s="136" t="s">
        <v>22</v>
      </c>
      <c r="H36" s="125" t="s">
        <v>77</v>
      </c>
      <c r="I36" s="137">
        <v>1500</v>
      </c>
      <c r="J36" s="137"/>
      <c r="K36" s="137"/>
      <c r="L36" s="137"/>
      <c r="M36" s="137"/>
      <c r="N36" s="137"/>
      <c r="O36" s="138">
        <f t="shared" si="3"/>
        <v>1500</v>
      </c>
    </row>
    <row r="37" spans="3:15" s="119" customFormat="1" ht="15.75" thickBot="1" x14ac:dyDescent="0.3">
      <c r="C37" s="135"/>
      <c r="D37" s="40" t="s">
        <v>55</v>
      </c>
      <c r="E37" s="40"/>
      <c r="F37" s="40"/>
      <c r="G37" s="40"/>
      <c r="H37" s="124" t="s">
        <v>85</v>
      </c>
      <c r="I37" s="132">
        <f>+I38</f>
        <v>800</v>
      </c>
      <c r="J37" s="40"/>
      <c r="K37" s="40"/>
      <c r="L37" s="40"/>
      <c r="M37" s="40"/>
      <c r="N37" s="40"/>
      <c r="O37" s="132">
        <f t="shared" si="3"/>
        <v>800</v>
      </c>
    </row>
    <row r="38" spans="3:15" s="119" customFormat="1" ht="15.75" thickBot="1" x14ac:dyDescent="0.3">
      <c r="C38" s="135"/>
      <c r="D38" s="136"/>
      <c r="E38" s="127" t="s">
        <v>68</v>
      </c>
      <c r="F38" s="127"/>
      <c r="G38" s="127"/>
      <c r="H38" s="128" t="s">
        <v>84</v>
      </c>
      <c r="I38" s="134">
        <f>+I39</f>
        <v>800</v>
      </c>
      <c r="J38" s="127"/>
      <c r="K38" s="127"/>
      <c r="L38" s="127"/>
      <c r="M38" s="127"/>
      <c r="N38" s="127"/>
      <c r="O38" s="134">
        <f t="shared" si="3"/>
        <v>800</v>
      </c>
    </row>
    <row r="39" spans="3:15" s="119" customFormat="1" ht="15.75" thickBot="1" x14ac:dyDescent="0.3">
      <c r="C39" s="135"/>
      <c r="D39" s="136"/>
      <c r="E39" s="136"/>
      <c r="F39" s="136" t="s">
        <v>22</v>
      </c>
      <c r="G39" s="136" t="s">
        <v>71</v>
      </c>
      <c r="H39" s="125" t="s">
        <v>83</v>
      </c>
      <c r="I39" s="137">
        <v>800</v>
      </c>
      <c r="J39" s="137"/>
      <c r="K39" s="137"/>
      <c r="L39" s="137"/>
      <c r="M39" s="137"/>
      <c r="N39" s="137"/>
      <c r="O39" s="138">
        <f t="shared" si="3"/>
        <v>800</v>
      </c>
    </row>
    <row r="40" spans="3:15" s="119" customFormat="1" ht="15.75" thickBot="1" x14ac:dyDescent="0.3">
      <c r="C40" s="135"/>
      <c r="D40" s="136"/>
      <c r="E40" s="136"/>
      <c r="F40" s="136"/>
      <c r="G40" s="136"/>
      <c r="H40" s="125"/>
      <c r="I40" s="137"/>
      <c r="J40" s="137"/>
      <c r="K40" s="137"/>
      <c r="L40" s="137"/>
      <c r="M40" s="137"/>
      <c r="N40" s="137"/>
      <c r="O40" s="138">
        <f t="shared" si="3"/>
        <v>0</v>
      </c>
    </row>
    <row r="41" spans="3:15" ht="18.75" thickBot="1" x14ac:dyDescent="0.3">
      <c r="C41" s="108">
        <v>22</v>
      </c>
      <c r="D41" s="109"/>
      <c r="E41" s="109"/>
      <c r="F41" s="109"/>
      <c r="G41" s="109"/>
      <c r="H41" s="129" t="s">
        <v>97</v>
      </c>
      <c r="I41" s="133">
        <f>+I42+I43+I44+I45+I46+I47+I48+I49+I50+I51+I52+I53+I54+I55+I56+I57+I58</f>
        <v>107500</v>
      </c>
      <c r="J41" s="110"/>
      <c r="K41" s="110"/>
      <c r="L41" s="110"/>
      <c r="M41" s="110"/>
      <c r="N41" s="110"/>
      <c r="O41" s="131">
        <f t="shared" si="3"/>
        <v>107500</v>
      </c>
    </row>
    <row r="42" spans="3:15" s="119" customFormat="1" ht="15.75" thickBot="1" x14ac:dyDescent="0.3">
      <c r="C42" s="135"/>
      <c r="D42" s="136" t="s">
        <v>26</v>
      </c>
      <c r="E42" s="136" t="s">
        <v>22</v>
      </c>
      <c r="F42" s="136"/>
      <c r="G42" s="136"/>
      <c r="H42" s="125" t="s">
        <v>98</v>
      </c>
      <c r="I42" s="137">
        <v>7000</v>
      </c>
      <c r="J42" s="137"/>
      <c r="K42" s="137"/>
      <c r="L42" s="137"/>
      <c r="M42" s="137"/>
      <c r="N42" s="137"/>
      <c r="O42" s="138">
        <f t="shared" si="3"/>
        <v>7000</v>
      </c>
    </row>
    <row r="43" spans="3:15" s="119" customFormat="1" ht="15.75" thickBot="1" x14ac:dyDescent="0.3">
      <c r="C43" s="135"/>
      <c r="D43" s="136" t="s">
        <v>24</v>
      </c>
      <c r="E43" s="136" t="s">
        <v>33</v>
      </c>
      <c r="F43" s="136"/>
      <c r="G43" s="136"/>
      <c r="H43" s="125" t="s">
        <v>99</v>
      </c>
      <c r="I43" s="137">
        <v>8500</v>
      </c>
      <c r="J43" s="137"/>
      <c r="K43" s="137"/>
      <c r="L43" s="137"/>
      <c r="M43" s="137"/>
      <c r="N43" s="137"/>
      <c r="O43" s="138">
        <f t="shared" si="3"/>
        <v>8500</v>
      </c>
    </row>
    <row r="44" spans="3:15" s="119" customFormat="1" ht="15.75" thickBot="1" x14ac:dyDescent="0.3">
      <c r="C44" s="135"/>
      <c r="D44" s="136" t="s">
        <v>20</v>
      </c>
      <c r="E44" s="136" t="s">
        <v>22</v>
      </c>
      <c r="F44" s="136" t="s">
        <v>22</v>
      </c>
      <c r="G44" s="136"/>
      <c r="H44" s="125" t="s">
        <v>100</v>
      </c>
      <c r="I44" s="137">
        <v>15000</v>
      </c>
      <c r="J44" s="137"/>
      <c r="K44" s="137"/>
      <c r="L44" s="137"/>
      <c r="M44" s="137"/>
      <c r="N44" s="137"/>
      <c r="O44" s="138">
        <f t="shared" si="3"/>
        <v>15000</v>
      </c>
    </row>
    <row r="45" spans="3:15" s="119" customFormat="1" ht="15.75" thickBot="1" x14ac:dyDescent="0.3">
      <c r="C45" s="135"/>
      <c r="D45" s="136" t="s">
        <v>41</v>
      </c>
      <c r="E45" s="136" t="s">
        <v>22</v>
      </c>
      <c r="F45" s="136"/>
      <c r="G45" s="136"/>
      <c r="H45" s="125" t="s">
        <v>101</v>
      </c>
      <c r="I45" s="137">
        <v>5500</v>
      </c>
      <c r="J45" s="137"/>
      <c r="K45" s="137"/>
      <c r="L45" s="137"/>
      <c r="M45" s="137"/>
      <c r="N45" s="137"/>
      <c r="O45" s="138">
        <f t="shared" si="3"/>
        <v>5500</v>
      </c>
    </row>
    <row r="46" spans="3:15" s="119" customFormat="1" ht="15.75" thickBot="1" x14ac:dyDescent="0.3">
      <c r="C46" s="135"/>
      <c r="D46" s="136" t="s">
        <v>41</v>
      </c>
      <c r="E46" s="136" t="s">
        <v>68</v>
      </c>
      <c r="F46" s="136"/>
      <c r="G46" s="136"/>
      <c r="H46" s="125" t="s">
        <v>102</v>
      </c>
      <c r="I46" s="137">
        <v>5000</v>
      </c>
      <c r="J46" s="137"/>
      <c r="K46" s="137"/>
      <c r="L46" s="137"/>
      <c r="M46" s="137"/>
      <c r="N46" s="137"/>
      <c r="O46" s="138">
        <f t="shared" si="3"/>
        <v>5000</v>
      </c>
    </row>
    <row r="47" spans="3:15" s="119" customFormat="1" ht="30.75" thickBot="1" x14ac:dyDescent="0.3">
      <c r="C47" s="135"/>
      <c r="D47" s="136" t="s">
        <v>41</v>
      </c>
      <c r="E47" s="136" t="s">
        <v>103</v>
      </c>
      <c r="F47" s="136"/>
      <c r="G47" s="136"/>
      <c r="H47" s="125" t="s">
        <v>104</v>
      </c>
      <c r="I47" s="137">
        <v>6000</v>
      </c>
      <c r="J47" s="137"/>
      <c r="K47" s="137"/>
      <c r="L47" s="137"/>
      <c r="M47" s="137"/>
      <c r="N47" s="137"/>
      <c r="O47" s="138">
        <f t="shared" si="3"/>
        <v>6000</v>
      </c>
    </row>
    <row r="48" spans="3:15" s="119" customFormat="1" ht="30.75" thickBot="1" x14ac:dyDescent="0.3">
      <c r="C48" s="135"/>
      <c r="D48" s="136" t="s">
        <v>41</v>
      </c>
      <c r="E48" s="136" t="s">
        <v>105</v>
      </c>
      <c r="F48" s="136"/>
      <c r="G48" s="136"/>
      <c r="H48" s="125" t="s">
        <v>108</v>
      </c>
      <c r="I48" s="137">
        <v>1500</v>
      </c>
      <c r="J48" s="137"/>
      <c r="K48" s="137"/>
      <c r="L48" s="137"/>
      <c r="M48" s="137"/>
      <c r="N48" s="137"/>
      <c r="O48" s="138">
        <f t="shared" si="3"/>
        <v>1500</v>
      </c>
    </row>
    <row r="49" spans="3:15" s="119" customFormat="1" ht="15.75" thickBot="1" x14ac:dyDescent="0.3">
      <c r="C49" s="135"/>
      <c r="D49" s="136" t="s">
        <v>41</v>
      </c>
      <c r="E49" s="136" t="s">
        <v>106</v>
      </c>
      <c r="F49" s="136"/>
      <c r="G49" s="136"/>
      <c r="H49" s="125" t="s">
        <v>107</v>
      </c>
      <c r="I49" s="137">
        <v>7000</v>
      </c>
      <c r="J49" s="137"/>
      <c r="K49" s="137"/>
      <c r="L49" s="137"/>
      <c r="M49" s="137"/>
      <c r="N49" s="137"/>
      <c r="O49" s="138">
        <f t="shared" si="3"/>
        <v>7000</v>
      </c>
    </row>
    <row r="50" spans="3:15" s="119" customFormat="1" ht="15.75" thickBot="1" x14ac:dyDescent="0.3">
      <c r="C50" s="135"/>
      <c r="D50" s="136" t="s">
        <v>109</v>
      </c>
      <c r="E50" s="136" t="s">
        <v>27</v>
      </c>
      <c r="F50" s="136"/>
      <c r="G50" s="136"/>
      <c r="H50" s="125" t="s">
        <v>110</v>
      </c>
      <c r="I50" s="137">
        <v>1500</v>
      </c>
      <c r="J50" s="137"/>
      <c r="K50" s="137"/>
      <c r="L50" s="137"/>
      <c r="M50" s="137"/>
      <c r="N50" s="137"/>
      <c r="O50" s="138">
        <f t="shared" si="3"/>
        <v>1500</v>
      </c>
    </row>
    <row r="51" spans="3:15" s="119" customFormat="1" ht="15.75" thickBot="1" x14ac:dyDescent="0.3">
      <c r="C51" s="135"/>
      <c r="D51" s="136" t="s">
        <v>109</v>
      </c>
      <c r="E51" s="136" t="s">
        <v>90</v>
      </c>
      <c r="F51" s="136"/>
      <c r="G51" s="136"/>
      <c r="H51" s="125" t="s">
        <v>111</v>
      </c>
      <c r="I51" s="137">
        <v>6000</v>
      </c>
      <c r="J51" s="137"/>
      <c r="K51" s="137"/>
      <c r="L51" s="137"/>
      <c r="M51" s="137"/>
      <c r="N51" s="137"/>
      <c r="O51" s="138">
        <f t="shared" si="3"/>
        <v>6000</v>
      </c>
    </row>
    <row r="52" spans="3:15" s="119" customFormat="1" ht="30.75" thickBot="1" x14ac:dyDescent="0.3">
      <c r="C52" s="135"/>
      <c r="D52" s="136" t="s">
        <v>112</v>
      </c>
      <c r="E52" s="136" t="s">
        <v>27</v>
      </c>
      <c r="F52" s="136"/>
      <c r="G52" s="136"/>
      <c r="H52" s="125" t="s">
        <v>113</v>
      </c>
      <c r="I52" s="137">
        <v>2000</v>
      </c>
      <c r="J52" s="137"/>
      <c r="K52" s="137"/>
      <c r="L52" s="137"/>
      <c r="M52" s="137"/>
      <c r="N52" s="137"/>
      <c r="O52" s="138">
        <f t="shared" si="3"/>
        <v>2000</v>
      </c>
    </row>
    <row r="53" spans="3:15" s="119" customFormat="1" ht="30.75" thickBot="1" x14ac:dyDescent="0.3">
      <c r="C53" s="135"/>
      <c r="D53" s="136" t="s">
        <v>112</v>
      </c>
      <c r="E53" s="136" t="s">
        <v>90</v>
      </c>
      <c r="F53" s="136"/>
      <c r="G53" s="136"/>
      <c r="H53" s="125" t="s">
        <v>114</v>
      </c>
      <c r="I53" s="137">
        <v>500</v>
      </c>
      <c r="J53" s="137"/>
      <c r="K53" s="137"/>
      <c r="L53" s="137"/>
      <c r="M53" s="137"/>
      <c r="N53" s="137"/>
      <c r="O53" s="138">
        <f t="shared" si="3"/>
        <v>500</v>
      </c>
    </row>
    <row r="54" spans="3:15" s="119" customFormat="1" ht="15.75" thickBot="1" x14ac:dyDescent="0.3">
      <c r="C54" s="135"/>
      <c r="D54" s="136" t="s">
        <v>18</v>
      </c>
      <c r="E54" s="136" t="s">
        <v>33</v>
      </c>
      <c r="F54" s="136"/>
      <c r="G54" s="136"/>
      <c r="H54" s="125" t="s">
        <v>115</v>
      </c>
      <c r="I54" s="137">
        <v>4500</v>
      </c>
      <c r="J54" s="137"/>
      <c r="K54" s="137"/>
      <c r="L54" s="137"/>
      <c r="M54" s="137"/>
      <c r="N54" s="137"/>
      <c r="O54" s="138">
        <f t="shared" si="3"/>
        <v>4500</v>
      </c>
    </row>
    <row r="55" spans="3:15" s="119" customFormat="1" ht="30.75" thickBot="1" x14ac:dyDescent="0.3">
      <c r="C55" s="135"/>
      <c r="D55" s="136" t="s">
        <v>116</v>
      </c>
      <c r="E55" s="136" t="s">
        <v>117</v>
      </c>
      <c r="F55" s="136"/>
      <c r="G55" s="136"/>
      <c r="H55" s="125" t="s">
        <v>120</v>
      </c>
      <c r="I55" s="137">
        <v>4000</v>
      </c>
      <c r="J55" s="137"/>
      <c r="K55" s="137"/>
      <c r="L55" s="137"/>
      <c r="M55" s="137"/>
      <c r="N55" s="137"/>
      <c r="O55" s="138">
        <f t="shared" si="3"/>
        <v>4000</v>
      </c>
    </row>
    <row r="56" spans="3:15" s="119" customFormat="1" ht="15.75" thickBot="1" x14ac:dyDescent="0.3">
      <c r="C56" s="135"/>
      <c r="D56" s="136" t="s">
        <v>118</v>
      </c>
      <c r="E56" s="136" t="s">
        <v>33</v>
      </c>
      <c r="F56" s="136"/>
      <c r="G56" s="136"/>
      <c r="H56" s="125" t="s">
        <v>119</v>
      </c>
      <c r="I56" s="137">
        <v>5500</v>
      </c>
      <c r="J56" s="137"/>
      <c r="K56" s="137"/>
      <c r="L56" s="137"/>
      <c r="M56" s="137"/>
      <c r="N56" s="137"/>
      <c r="O56" s="138">
        <f t="shared" si="3"/>
        <v>5500</v>
      </c>
    </row>
    <row r="57" spans="3:15" s="119" customFormat="1" ht="15.75" thickBot="1" x14ac:dyDescent="0.3">
      <c r="C57" s="135"/>
      <c r="D57" s="136" t="s">
        <v>32</v>
      </c>
      <c r="E57" s="136" t="s">
        <v>68</v>
      </c>
      <c r="F57" s="136"/>
      <c r="G57" s="136"/>
      <c r="H57" s="125" t="s">
        <v>121</v>
      </c>
      <c r="I57" s="137">
        <v>25000</v>
      </c>
      <c r="J57" s="137"/>
      <c r="K57" s="137"/>
      <c r="L57" s="137"/>
      <c r="M57" s="137"/>
      <c r="N57" s="137"/>
      <c r="O57" s="138">
        <f t="shared" si="3"/>
        <v>25000</v>
      </c>
    </row>
    <row r="58" spans="3:15" s="119" customFormat="1" ht="15.75" thickBot="1" x14ac:dyDescent="0.3">
      <c r="C58" s="135"/>
      <c r="D58" s="136" t="s">
        <v>122</v>
      </c>
      <c r="E58" s="136" t="s">
        <v>71</v>
      </c>
      <c r="F58" s="136"/>
      <c r="G58" s="136"/>
      <c r="H58" s="125" t="s">
        <v>123</v>
      </c>
      <c r="I58" s="137">
        <v>3000</v>
      </c>
      <c r="J58" s="137"/>
      <c r="K58" s="137"/>
      <c r="L58" s="137"/>
      <c r="M58" s="137"/>
      <c r="N58" s="137"/>
      <c r="O58" s="138">
        <f t="shared" si="3"/>
        <v>3000</v>
      </c>
    </row>
    <row r="59" spans="3:15" s="119" customFormat="1" ht="18.75" thickBot="1" x14ac:dyDescent="0.3">
      <c r="C59" s="108">
        <v>24</v>
      </c>
      <c r="D59" s="109"/>
      <c r="E59" s="109"/>
      <c r="F59" s="109"/>
      <c r="G59" s="109"/>
      <c r="H59" s="129" t="s">
        <v>56</v>
      </c>
      <c r="I59" s="133">
        <f>+I60+I61+I62</f>
        <v>83540</v>
      </c>
      <c r="J59" s="110"/>
      <c r="K59" s="110"/>
      <c r="L59" s="110"/>
      <c r="M59" s="110"/>
      <c r="N59" s="110"/>
      <c r="O59" s="131">
        <f t="shared" ref="O59" si="5">SUM(I59:N59)</f>
        <v>83540</v>
      </c>
    </row>
    <row r="60" spans="3:15" s="119" customFormat="1" ht="15.75" thickBot="1" x14ac:dyDescent="0.3">
      <c r="C60" s="135"/>
      <c r="D60" s="136" t="s">
        <v>26</v>
      </c>
      <c r="E60" s="136" t="s">
        <v>21</v>
      </c>
      <c r="F60" s="136"/>
      <c r="G60" s="136"/>
      <c r="H60" s="125" t="s">
        <v>124</v>
      </c>
      <c r="I60" s="137">
        <v>3500</v>
      </c>
      <c r="J60" s="137"/>
      <c r="K60" s="137"/>
      <c r="L60" s="137"/>
      <c r="M60" s="137"/>
      <c r="N60" s="137"/>
      <c r="O60" s="138">
        <f t="shared" si="3"/>
        <v>3500</v>
      </c>
    </row>
    <row r="61" spans="3:15" s="119" customFormat="1" ht="15.75" thickBot="1" x14ac:dyDescent="0.3">
      <c r="C61" s="135"/>
      <c r="D61" s="136" t="s">
        <v>20</v>
      </c>
      <c r="E61" s="136" t="s">
        <v>125</v>
      </c>
      <c r="F61" s="136" t="s">
        <v>22</v>
      </c>
      <c r="G61" s="136"/>
      <c r="H61" s="125" t="s">
        <v>126</v>
      </c>
      <c r="I61" s="137">
        <v>80000</v>
      </c>
      <c r="J61" s="137"/>
      <c r="K61" s="137"/>
      <c r="L61" s="137"/>
      <c r="M61" s="137"/>
      <c r="N61" s="137"/>
      <c r="O61" s="138">
        <f t="shared" si="3"/>
        <v>80000</v>
      </c>
    </row>
    <row r="62" spans="3:15" s="119" customFormat="1" ht="15.75" thickBot="1" x14ac:dyDescent="0.3">
      <c r="C62" s="135"/>
      <c r="D62" s="136" t="s">
        <v>20</v>
      </c>
      <c r="E62" s="136" t="s">
        <v>125</v>
      </c>
      <c r="F62" s="136" t="s">
        <v>68</v>
      </c>
      <c r="G62" s="136"/>
      <c r="H62" s="125" t="s">
        <v>128</v>
      </c>
      <c r="I62" s="137">
        <v>40</v>
      </c>
      <c r="J62" s="137"/>
      <c r="K62" s="137"/>
      <c r="L62" s="137"/>
      <c r="M62" s="137"/>
      <c r="N62" s="137"/>
      <c r="O62" s="138">
        <f t="shared" si="3"/>
        <v>40</v>
      </c>
    </row>
    <row r="63" spans="3:15" s="119" customFormat="1" ht="18.75" thickBot="1" x14ac:dyDescent="0.3">
      <c r="C63" s="108">
        <v>29</v>
      </c>
      <c r="D63" s="109"/>
      <c r="E63" s="109"/>
      <c r="F63" s="109"/>
      <c r="G63" s="109"/>
      <c r="H63" s="129" t="s">
        <v>129</v>
      </c>
      <c r="I63" s="133">
        <v>1000</v>
      </c>
      <c r="J63" s="110"/>
      <c r="K63" s="110"/>
      <c r="L63" s="110"/>
      <c r="M63" s="110"/>
      <c r="N63" s="110"/>
      <c r="O63" s="131">
        <f t="shared" si="3"/>
        <v>1000</v>
      </c>
    </row>
    <row r="64" spans="3:15" ht="15.75" x14ac:dyDescent="0.25">
      <c r="C64" s="115"/>
      <c r="D64" s="116"/>
      <c r="E64" s="116"/>
      <c r="F64" s="116"/>
      <c r="G64" s="116"/>
      <c r="H64" s="125"/>
      <c r="I64" s="120"/>
      <c r="J64" s="117"/>
      <c r="K64" s="118"/>
      <c r="L64" s="117"/>
      <c r="M64" s="117"/>
      <c r="N64" s="117"/>
      <c r="O64" s="121">
        <f t="shared" si="3"/>
        <v>0</v>
      </c>
    </row>
    <row r="65" spans="3:19" ht="16.5" thickBot="1" x14ac:dyDescent="0.3">
      <c r="C65" s="111"/>
      <c r="D65" s="112"/>
      <c r="E65" s="112"/>
      <c r="F65" s="112"/>
      <c r="G65" s="112"/>
      <c r="H65" s="112"/>
      <c r="I65" s="113">
        <f>+I14+I41+I59+I63</f>
        <v>253940</v>
      </c>
      <c r="J65" s="113">
        <f>SUM(J17:J64)</f>
        <v>0</v>
      </c>
      <c r="K65" s="113"/>
      <c r="L65" s="113"/>
      <c r="M65" s="113"/>
      <c r="N65" s="113"/>
      <c r="O65" s="114">
        <f>+N65+M65+K65+J65+I65</f>
        <v>253940</v>
      </c>
      <c r="S65" s="160">
        <f>+I41+I59+I63</f>
        <v>192040</v>
      </c>
    </row>
    <row r="66" spans="3:19" x14ac:dyDescent="0.25">
      <c r="C66" s="24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</row>
    <row r="67" spans="3:19" x14ac:dyDescent="0.25">
      <c r="C67" s="25"/>
    </row>
    <row r="68" spans="3:19" x14ac:dyDescent="0.25">
      <c r="C68" s="102" t="s">
        <v>49</v>
      </c>
      <c r="D68" s="102"/>
      <c r="E68" s="102"/>
      <c r="F68" s="102"/>
      <c r="G68" s="102"/>
      <c r="H68" s="102"/>
      <c r="I68" s="102"/>
      <c r="J68" s="102"/>
      <c r="K68" s="102"/>
      <c r="L68" s="102" t="s">
        <v>50</v>
      </c>
      <c r="M68" s="34"/>
      <c r="N68" s="102"/>
      <c r="O68" s="103"/>
    </row>
    <row r="69" spans="3:19" x14ac:dyDescent="0.25"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</row>
    <row r="70" spans="3:19" x14ac:dyDescent="0.25"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3"/>
    </row>
    <row r="71" spans="3:19" x14ac:dyDescent="0.25">
      <c r="C71" s="13"/>
      <c r="D71" s="14"/>
      <c r="E71" s="14"/>
      <c r="F71" s="14"/>
      <c r="G71" s="8"/>
      <c r="H71" s="8"/>
      <c r="I71" s="1"/>
      <c r="J71" s="8"/>
      <c r="K71" s="8"/>
      <c r="L71" s="1"/>
      <c r="M71" s="8"/>
      <c r="N71" s="8"/>
      <c r="O71" s="8"/>
    </row>
    <row r="72" spans="3:19" x14ac:dyDescent="0.25">
      <c r="C72" s="102"/>
      <c r="D72" s="105"/>
      <c r="E72" s="105"/>
      <c r="F72" s="105"/>
      <c r="G72" s="105"/>
      <c r="H72" s="105"/>
      <c r="I72" s="105"/>
      <c r="J72" s="102"/>
      <c r="K72" s="102"/>
      <c r="L72" s="102"/>
      <c r="M72" s="105" t="s">
        <v>52</v>
      </c>
      <c r="N72" s="105"/>
      <c r="O72" s="105"/>
    </row>
    <row r="73" spans="3:19" x14ac:dyDescent="0.25">
      <c r="C73" s="105" t="s">
        <v>51</v>
      </c>
      <c r="D73" s="105"/>
      <c r="E73" s="105"/>
      <c r="F73" s="105"/>
      <c r="G73" s="105"/>
      <c r="H73" s="105"/>
      <c r="I73" s="102"/>
      <c r="J73" s="102"/>
      <c r="K73" s="102"/>
      <c r="L73" s="177" t="s">
        <v>54</v>
      </c>
      <c r="M73" s="177"/>
      <c r="N73" s="177"/>
      <c r="O73" s="177"/>
    </row>
    <row r="74" spans="3:19" x14ac:dyDescent="0.25">
      <c r="C74" s="102" t="s">
        <v>148</v>
      </c>
      <c r="D74" s="105"/>
      <c r="E74" s="105"/>
      <c r="F74" s="105"/>
      <c r="G74" s="106"/>
      <c r="H74" s="102"/>
      <c r="I74" s="102"/>
      <c r="J74" s="102"/>
      <c r="K74" s="102"/>
      <c r="L74" s="105"/>
      <c r="M74" s="102"/>
      <c r="N74" s="102"/>
      <c r="O74" s="102"/>
    </row>
    <row r="75" spans="3:19" x14ac:dyDescent="0.25">
      <c r="C75" t="s">
        <v>149</v>
      </c>
    </row>
  </sheetData>
  <mergeCells count="12">
    <mergeCell ref="J1:J3"/>
    <mergeCell ref="D4:N4"/>
    <mergeCell ref="D5:N5"/>
    <mergeCell ref="H12:H13"/>
    <mergeCell ref="L73:O73"/>
    <mergeCell ref="C12:C13"/>
    <mergeCell ref="D12:D13"/>
    <mergeCell ref="G12:G13"/>
    <mergeCell ref="D66:O66"/>
    <mergeCell ref="I12:O12"/>
    <mergeCell ref="E12:E13"/>
    <mergeCell ref="F12:F13"/>
  </mergeCells>
  <pageMargins left="0.25" right="0.25" top="0.75" bottom="0.75" header="0.3" footer="0.3"/>
  <pageSetup paperSize="9" scale="5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opLeftCell="A34" workbookViewId="0">
      <selection activeCell="A49" sqref="A49:XFD50"/>
    </sheetView>
  </sheetViews>
  <sheetFormatPr baseColWidth="10" defaultRowHeight="15" x14ac:dyDescent="0.25"/>
  <cols>
    <col min="1" max="1" width="7" customWidth="1"/>
    <col min="2" max="2" width="5.85546875" customWidth="1"/>
    <col min="3" max="3" width="4.42578125" customWidth="1"/>
    <col min="4" max="4" width="6.140625" customWidth="1"/>
    <col min="5" max="5" width="4.85546875" customWidth="1"/>
    <col min="6" max="6" width="6.140625" customWidth="1"/>
    <col min="7" max="7" width="34" customWidth="1"/>
    <col min="8" max="8" width="14.7109375" customWidth="1"/>
    <col min="9" max="9" width="9.7109375" customWidth="1"/>
    <col min="10" max="10" width="8.7109375" customWidth="1"/>
    <col min="11" max="11" width="6.85546875" customWidth="1"/>
    <col min="12" max="12" width="7.7109375" customWidth="1"/>
    <col min="13" max="13" width="8.7109375" customWidth="1"/>
    <col min="15" max="15" width="15.42578125" customWidth="1"/>
  </cols>
  <sheetData>
    <row r="1" spans="1:31" s="5" customFormat="1" ht="27.75" x14ac:dyDescent="0.25">
      <c r="D1" s="6"/>
      <c r="E1" s="6"/>
      <c r="F1" s="6"/>
      <c r="G1" s="6"/>
      <c r="H1" s="6"/>
      <c r="J1" s="161"/>
    </row>
    <row r="2" spans="1:31" s="1" customFormat="1" ht="30.75" x14ac:dyDescent="0.25">
      <c r="D2" s="173" t="s">
        <v>0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31" s="1" customFormat="1" ht="30.75" x14ac:dyDescent="0.25">
      <c r="D3" s="174" t="s">
        <v>23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31" s="1" customFormat="1" ht="15.75" hidden="1" thickBot="1" x14ac:dyDescent="0.3">
      <c r="G4" s="7"/>
      <c r="H4" s="1" t="s">
        <v>2</v>
      </c>
      <c r="I4" s="8"/>
      <c r="J4" s="9"/>
    </row>
    <row r="5" spans="1:31" s="1" customFormat="1" hidden="1" x14ac:dyDescent="0.25">
      <c r="G5" s="10"/>
      <c r="H5" s="8"/>
      <c r="I5" s="8"/>
      <c r="J5" s="4"/>
    </row>
    <row r="6" spans="1:31" s="1" customFormat="1" ht="21.75" hidden="1" customHeight="1" x14ac:dyDescent="0.25">
      <c r="G6" s="11"/>
      <c r="H6" s="1" t="s">
        <v>17</v>
      </c>
      <c r="I6" s="8"/>
      <c r="J6" s="4"/>
    </row>
    <row r="7" spans="1:31" s="1" customFormat="1" x14ac:dyDescent="0.25">
      <c r="B7" s="104" t="s">
        <v>147</v>
      </c>
      <c r="G7" s="12"/>
      <c r="I7" s="8"/>
      <c r="J7" s="4"/>
    </row>
    <row r="8" spans="1:31" s="16" customFormat="1" ht="15.75" thickBot="1" x14ac:dyDescent="0.3">
      <c r="A8" s="1"/>
      <c r="B8" s="1"/>
      <c r="C8" s="13"/>
      <c r="D8" s="8"/>
      <c r="E8" s="14"/>
      <c r="F8" s="8"/>
      <c r="G8" s="8"/>
      <c r="H8" s="1"/>
      <c r="I8" s="1"/>
      <c r="J8" s="8"/>
      <c r="K8" s="15"/>
      <c r="L8" s="1"/>
      <c r="M8" s="8"/>
      <c r="N8" s="8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16" customFormat="1" ht="18.75" customHeight="1" thickBot="1" x14ac:dyDescent="0.3">
      <c r="A9" s="1"/>
      <c r="B9" s="186" t="s">
        <v>19</v>
      </c>
      <c r="C9" s="164" t="s">
        <v>4</v>
      </c>
      <c r="D9" s="164" t="s">
        <v>5</v>
      </c>
      <c r="E9" s="164" t="s">
        <v>6</v>
      </c>
      <c r="F9" s="166" t="s">
        <v>7</v>
      </c>
      <c r="G9" s="175" t="s">
        <v>8</v>
      </c>
      <c r="H9" s="183" t="s">
        <v>9</v>
      </c>
      <c r="I9" s="184"/>
      <c r="J9" s="184"/>
      <c r="K9" s="184"/>
      <c r="L9" s="184"/>
      <c r="M9" s="184"/>
      <c r="N9" s="185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16" customFormat="1" ht="108" thickBot="1" x14ac:dyDescent="0.3">
      <c r="A10" s="1"/>
      <c r="B10" s="187"/>
      <c r="C10" s="165"/>
      <c r="D10" s="165"/>
      <c r="E10" s="165"/>
      <c r="F10" s="167"/>
      <c r="G10" s="176"/>
      <c r="H10" s="18" t="s">
        <v>10</v>
      </c>
      <c r="I10" s="19" t="s">
        <v>11</v>
      </c>
      <c r="J10" s="18" t="s">
        <v>12</v>
      </c>
      <c r="K10" s="19" t="s">
        <v>13</v>
      </c>
      <c r="L10" s="18" t="s">
        <v>14</v>
      </c>
      <c r="M10" s="19" t="s">
        <v>15</v>
      </c>
      <c r="N10" s="20" t="s">
        <v>16</v>
      </c>
      <c r="O10" s="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16" customFormat="1" ht="37.5" customHeight="1" thickBot="1" x14ac:dyDescent="0.3">
      <c r="A11" s="1"/>
      <c r="B11" s="143">
        <v>21</v>
      </c>
      <c r="C11" s="144"/>
      <c r="D11" s="144"/>
      <c r="E11" s="144"/>
      <c r="F11" s="144"/>
      <c r="G11" s="129" t="s">
        <v>64</v>
      </c>
      <c r="H11" s="145">
        <f>+H12+H17+H23</f>
        <v>61900</v>
      </c>
      <c r="I11" s="146">
        <f>SUM(I14:I59)</f>
        <v>0</v>
      </c>
      <c r="J11" s="146">
        <f>SUM(J58)</f>
        <v>0</v>
      </c>
      <c r="K11" s="146">
        <f t="shared" ref="K11:M11" si="0">SUM(K58)</f>
        <v>0</v>
      </c>
      <c r="L11" s="146">
        <f t="shared" si="0"/>
        <v>0</v>
      </c>
      <c r="M11" s="146">
        <f t="shared" si="0"/>
        <v>0</v>
      </c>
      <c r="N11" s="147">
        <f t="shared" ref="N11:N13" si="1">SUM(H11:M11)</f>
        <v>61900</v>
      </c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16" customFormat="1" ht="15.75" thickBot="1" x14ac:dyDescent="0.3">
      <c r="A12" s="1"/>
      <c r="B12" s="148"/>
      <c r="C12" s="149" t="s">
        <v>26</v>
      </c>
      <c r="D12" s="149"/>
      <c r="E12" s="149"/>
      <c r="F12" s="149"/>
      <c r="G12" s="150" t="s">
        <v>66</v>
      </c>
      <c r="H12" s="151">
        <f>+H13+H15</f>
        <v>23700</v>
      </c>
      <c r="I12" s="149"/>
      <c r="J12" s="149"/>
      <c r="K12" s="149"/>
      <c r="L12" s="149"/>
      <c r="M12" s="149"/>
      <c r="N12" s="152">
        <f t="shared" si="1"/>
        <v>23700</v>
      </c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16" customFormat="1" ht="27" customHeight="1" thickBot="1" x14ac:dyDescent="0.3">
      <c r="A13" s="1"/>
      <c r="B13" s="148"/>
      <c r="C13" s="153"/>
      <c r="D13" s="154" t="s">
        <v>22</v>
      </c>
      <c r="E13" s="154"/>
      <c r="F13" s="154"/>
      <c r="G13" s="155" t="s">
        <v>67</v>
      </c>
      <c r="H13" s="156">
        <f>+H14</f>
        <v>16000</v>
      </c>
      <c r="I13" s="154"/>
      <c r="J13" s="154"/>
      <c r="K13" s="154"/>
      <c r="L13" s="154"/>
      <c r="M13" s="154"/>
      <c r="N13" s="157">
        <f t="shared" si="1"/>
        <v>16000</v>
      </c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16" customFormat="1" ht="41.25" customHeight="1" thickBot="1" x14ac:dyDescent="0.3">
      <c r="A14" s="1"/>
      <c r="B14" s="148"/>
      <c r="C14" s="153"/>
      <c r="D14" s="153"/>
      <c r="E14" s="153" t="s">
        <v>90</v>
      </c>
      <c r="F14" s="153" t="s">
        <v>22</v>
      </c>
      <c r="G14" s="126" t="s">
        <v>91</v>
      </c>
      <c r="H14" s="158">
        <v>16000</v>
      </c>
      <c r="I14" s="158"/>
      <c r="J14" s="158"/>
      <c r="K14" s="158"/>
      <c r="L14" s="158"/>
      <c r="M14" s="158"/>
      <c r="N14" s="159">
        <f>SUM(H14:M14)</f>
        <v>16000</v>
      </c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16" customFormat="1" ht="27" customHeight="1" thickBot="1" x14ac:dyDescent="0.3">
      <c r="A15" s="1"/>
      <c r="B15" s="148"/>
      <c r="C15" s="153"/>
      <c r="D15" s="154" t="s">
        <v>68</v>
      </c>
      <c r="E15" s="154"/>
      <c r="F15" s="154"/>
      <c r="G15" s="155" t="s">
        <v>94</v>
      </c>
      <c r="H15" s="156">
        <f>+H16</f>
        <v>7700</v>
      </c>
      <c r="I15" s="154"/>
      <c r="J15" s="154"/>
      <c r="K15" s="154"/>
      <c r="L15" s="154"/>
      <c r="M15" s="154"/>
      <c r="N15" s="157">
        <f t="shared" ref="N15:N16" si="2">SUM(H15:M15)</f>
        <v>7700</v>
      </c>
      <c r="O15" s="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16" customFormat="1" ht="30.75" thickBot="1" x14ac:dyDescent="0.3">
      <c r="A16" s="1"/>
      <c r="B16" s="148"/>
      <c r="C16" s="153"/>
      <c r="D16" s="153"/>
      <c r="E16" s="153" t="s">
        <v>33</v>
      </c>
      <c r="F16" s="153" t="s">
        <v>22</v>
      </c>
      <c r="G16" s="126" t="s">
        <v>92</v>
      </c>
      <c r="H16" s="158">
        <v>7700</v>
      </c>
      <c r="I16" s="158"/>
      <c r="J16" s="158"/>
      <c r="K16" s="158"/>
      <c r="L16" s="158"/>
      <c r="M16" s="158"/>
      <c r="N16" s="159">
        <f t="shared" si="2"/>
        <v>7700</v>
      </c>
      <c r="O16" s="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119" customFormat="1" ht="15.75" thickBot="1" x14ac:dyDescent="0.3">
      <c r="B17" s="135"/>
      <c r="C17" s="40" t="s">
        <v>24</v>
      </c>
      <c r="D17" s="40"/>
      <c r="E17" s="40"/>
      <c r="F17" s="40"/>
      <c r="G17" s="124" t="s">
        <v>65</v>
      </c>
      <c r="H17" s="132">
        <f>+H18+H21</f>
        <v>23200</v>
      </c>
      <c r="I17" s="40"/>
      <c r="J17" s="40"/>
      <c r="K17" s="40"/>
      <c r="L17" s="40"/>
      <c r="M17" s="40"/>
      <c r="N17" s="132">
        <f>+M17+L17+K17+J17+I17+H17</f>
        <v>23200</v>
      </c>
    </row>
    <row r="18" spans="1:31" s="119" customFormat="1" ht="15.75" thickBot="1" x14ac:dyDescent="0.3">
      <c r="B18" s="135"/>
      <c r="C18" s="136"/>
      <c r="D18" s="127" t="s">
        <v>22</v>
      </c>
      <c r="E18" s="127"/>
      <c r="F18" s="127"/>
      <c r="G18" s="128" t="s">
        <v>67</v>
      </c>
      <c r="H18" s="134">
        <f>+H19+H20</f>
        <v>20000</v>
      </c>
      <c r="I18" s="127"/>
      <c r="J18" s="127"/>
      <c r="K18" s="127"/>
      <c r="L18" s="127"/>
      <c r="M18" s="127"/>
      <c r="N18" s="134">
        <f>+M18+J18+L18+K18+I18+H18</f>
        <v>20000</v>
      </c>
    </row>
    <row r="19" spans="1:31" s="119" customFormat="1" ht="30.75" thickBot="1" x14ac:dyDescent="0.3">
      <c r="B19" s="135"/>
      <c r="C19" s="136"/>
      <c r="D19" s="136"/>
      <c r="E19" s="136" t="s">
        <v>90</v>
      </c>
      <c r="F19" s="136" t="s">
        <v>22</v>
      </c>
      <c r="G19" s="126" t="s">
        <v>91</v>
      </c>
      <c r="H19" s="137">
        <v>15000</v>
      </c>
      <c r="I19" s="137"/>
      <c r="J19" s="137"/>
      <c r="K19" s="137"/>
      <c r="L19" s="137"/>
      <c r="M19" s="137"/>
      <c r="N19" s="138">
        <f t="shared" ref="N19:N22" si="3">SUM(H19:M19)</f>
        <v>15000</v>
      </c>
    </row>
    <row r="20" spans="1:31" s="119" customFormat="1" ht="15.75" thickBot="1" x14ac:dyDescent="0.3">
      <c r="B20" s="135"/>
      <c r="C20" s="136"/>
      <c r="D20" s="136"/>
      <c r="E20" s="136" t="s">
        <v>80</v>
      </c>
      <c r="F20" s="136" t="s">
        <v>71</v>
      </c>
      <c r="G20" s="125" t="s">
        <v>93</v>
      </c>
      <c r="H20" s="137">
        <v>5000</v>
      </c>
      <c r="I20" s="137"/>
      <c r="J20" s="137"/>
      <c r="K20" s="137"/>
      <c r="L20" s="137"/>
      <c r="M20" s="137"/>
      <c r="N20" s="138">
        <f t="shared" si="3"/>
        <v>5000</v>
      </c>
    </row>
    <row r="21" spans="1:31" s="119" customFormat="1" ht="15.75" thickBot="1" x14ac:dyDescent="0.3">
      <c r="B21" s="135"/>
      <c r="C21" s="136"/>
      <c r="D21" s="154" t="s">
        <v>68</v>
      </c>
      <c r="E21" s="154"/>
      <c r="F21" s="154"/>
      <c r="G21" s="155" t="s">
        <v>94</v>
      </c>
      <c r="H21" s="156">
        <f>+H22</f>
        <v>3200</v>
      </c>
      <c r="I21" s="154"/>
      <c r="J21" s="154"/>
      <c r="K21" s="154"/>
      <c r="L21" s="154"/>
      <c r="M21" s="154"/>
      <c r="N21" s="157">
        <f t="shared" si="3"/>
        <v>3200</v>
      </c>
    </row>
    <row r="22" spans="1:31" s="119" customFormat="1" ht="15.75" thickBot="1" x14ac:dyDescent="0.3">
      <c r="B22" s="135"/>
      <c r="C22" s="136"/>
      <c r="D22" s="153"/>
      <c r="E22" s="153" t="s">
        <v>33</v>
      </c>
      <c r="F22" s="153" t="s">
        <v>22</v>
      </c>
      <c r="G22" s="126" t="s">
        <v>92</v>
      </c>
      <c r="H22" s="158">
        <v>3200</v>
      </c>
      <c r="I22" s="158"/>
      <c r="J22" s="158"/>
      <c r="K22" s="158"/>
      <c r="L22" s="158"/>
      <c r="M22" s="158"/>
      <c r="N22" s="159">
        <f t="shared" si="3"/>
        <v>3200</v>
      </c>
    </row>
    <row r="23" spans="1:31" s="119" customFormat="1" ht="15.75" thickBot="1" x14ac:dyDescent="0.3">
      <c r="B23" s="135"/>
      <c r="C23" s="40" t="s">
        <v>68</v>
      </c>
      <c r="D23" s="40"/>
      <c r="E23" s="40"/>
      <c r="F23" s="40"/>
      <c r="G23" s="124" t="s">
        <v>95</v>
      </c>
      <c r="H23" s="132">
        <f>+H24</f>
        <v>15000</v>
      </c>
      <c r="I23" s="40"/>
      <c r="J23" s="40"/>
      <c r="K23" s="40"/>
      <c r="L23" s="40"/>
      <c r="M23" s="40"/>
      <c r="N23" s="132">
        <f>+H23+I23+J23+K23+L23</f>
        <v>15000</v>
      </c>
    </row>
    <row r="24" spans="1:31" s="119" customFormat="1" ht="15.75" thickBot="1" x14ac:dyDescent="0.3">
      <c r="B24" s="135"/>
      <c r="C24" s="136"/>
      <c r="D24" s="127" t="s">
        <v>22</v>
      </c>
      <c r="E24" s="127"/>
      <c r="F24" s="127"/>
      <c r="G24" s="128" t="s">
        <v>96</v>
      </c>
      <c r="H24" s="134">
        <v>15000</v>
      </c>
      <c r="I24" s="127"/>
      <c r="J24" s="127"/>
      <c r="K24" s="127"/>
      <c r="L24" s="127"/>
      <c r="M24" s="127"/>
      <c r="N24" s="134">
        <f>+M24+L24+K24+J24+I24+H24</f>
        <v>15000</v>
      </c>
    </row>
    <row r="25" spans="1:31" s="16" customFormat="1" ht="36.75" thickBot="1" x14ac:dyDescent="0.3">
      <c r="A25" s="1"/>
      <c r="B25" s="108">
        <v>22</v>
      </c>
      <c r="C25" s="109"/>
      <c r="D25" s="109"/>
      <c r="E25" s="109"/>
      <c r="F25" s="109"/>
      <c r="G25" s="129" t="s">
        <v>97</v>
      </c>
      <c r="H25" s="133">
        <f>+H26+H27+H28+H29+H30+H31+H32+H33+H34+H35+H36+H37+H38</f>
        <v>143540</v>
      </c>
      <c r="I25" s="110"/>
      <c r="J25" s="110"/>
      <c r="K25" s="110"/>
      <c r="L25" s="110"/>
      <c r="M25" s="110"/>
      <c r="N25" s="131">
        <f t="shared" ref="N25:N44" si="4">SUM(H25:M25)</f>
        <v>143540</v>
      </c>
      <c r="O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16" customFormat="1" ht="24" customHeight="1" thickBot="1" x14ac:dyDescent="0.3">
      <c r="A26" s="1"/>
      <c r="B26" s="135"/>
      <c r="C26" s="136" t="s">
        <v>20</v>
      </c>
      <c r="D26" s="136" t="s">
        <v>33</v>
      </c>
      <c r="E26" s="136"/>
      <c r="F26" s="136"/>
      <c r="G26" s="125" t="s">
        <v>130</v>
      </c>
      <c r="H26" s="137">
        <v>30000</v>
      </c>
      <c r="I26" s="137"/>
      <c r="J26" s="137"/>
      <c r="K26" s="137"/>
      <c r="L26" s="137"/>
      <c r="M26" s="137"/>
      <c r="N26" s="138">
        <f t="shared" si="4"/>
        <v>30000</v>
      </c>
      <c r="O2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16" customFormat="1" ht="30.75" thickBot="1" x14ac:dyDescent="0.3">
      <c r="A27" s="1"/>
      <c r="B27" s="135"/>
      <c r="C27" s="136" t="s">
        <v>41</v>
      </c>
      <c r="D27" s="136" t="s">
        <v>117</v>
      </c>
      <c r="E27" s="136"/>
      <c r="F27" s="136"/>
      <c r="G27" s="125" t="s">
        <v>146</v>
      </c>
      <c r="H27" s="137">
        <v>21000</v>
      </c>
      <c r="I27" s="137"/>
      <c r="J27" s="137"/>
      <c r="K27" s="137"/>
      <c r="L27" s="137"/>
      <c r="M27" s="137"/>
      <c r="N27" s="138">
        <f t="shared" si="4"/>
        <v>21000</v>
      </c>
      <c r="O2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thickBot="1" x14ac:dyDescent="0.3">
      <c r="B28" s="135"/>
      <c r="C28" s="136" t="s">
        <v>109</v>
      </c>
      <c r="D28" s="136" t="s">
        <v>33</v>
      </c>
      <c r="E28" s="136" t="s">
        <v>33</v>
      </c>
      <c r="F28" s="136"/>
      <c r="G28" s="125" t="s">
        <v>131</v>
      </c>
      <c r="H28" s="137">
        <v>30000</v>
      </c>
      <c r="I28" s="137"/>
      <c r="J28" s="137"/>
      <c r="K28" s="137"/>
      <c r="L28" s="137"/>
      <c r="M28" s="137"/>
      <c r="N28" s="138">
        <f t="shared" si="4"/>
        <v>30000</v>
      </c>
    </row>
    <row r="29" spans="1:31" ht="15.75" thickBot="1" x14ac:dyDescent="0.3">
      <c r="B29" s="135"/>
      <c r="C29" s="136" t="s">
        <v>109</v>
      </c>
      <c r="D29" s="136" t="s">
        <v>21</v>
      </c>
      <c r="E29" s="136"/>
      <c r="F29" s="136"/>
      <c r="G29" s="125" t="s">
        <v>132</v>
      </c>
      <c r="H29" s="137">
        <v>16000</v>
      </c>
      <c r="I29" s="137"/>
      <c r="J29" s="137"/>
      <c r="K29" s="137"/>
      <c r="L29" s="137"/>
      <c r="M29" s="137"/>
      <c r="N29" s="138">
        <f t="shared" si="4"/>
        <v>16000</v>
      </c>
    </row>
    <row r="30" spans="1:31" ht="15.75" thickBot="1" x14ac:dyDescent="0.3">
      <c r="B30" s="135"/>
      <c r="C30" s="136" t="s">
        <v>109</v>
      </c>
      <c r="D30" s="136" t="s">
        <v>25</v>
      </c>
      <c r="E30" s="136"/>
      <c r="F30" s="136"/>
      <c r="G30" s="125" t="s">
        <v>133</v>
      </c>
      <c r="H30" s="137">
        <v>2040</v>
      </c>
      <c r="I30" s="137"/>
      <c r="J30" s="137"/>
      <c r="K30" s="137"/>
      <c r="L30" s="137"/>
      <c r="M30" s="137"/>
      <c r="N30" s="138">
        <f t="shared" si="4"/>
        <v>2040</v>
      </c>
    </row>
    <row r="31" spans="1:31" ht="15.75" thickBot="1" x14ac:dyDescent="0.3">
      <c r="B31" s="135"/>
      <c r="C31" s="136" t="s">
        <v>112</v>
      </c>
      <c r="D31" s="136" t="s">
        <v>22</v>
      </c>
      <c r="E31" s="136"/>
      <c r="F31" s="136"/>
      <c r="G31" s="125" t="s">
        <v>134</v>
      </c>
      <c r="H31" s="137">
        <v>10000</v>
      </c>
      <c r="I31" s="137"/>
      <c r="J31" s="137"/>
      <c r="K31" s="137"/>
      <c r="L31" s="137"/>
      <c r="M31" s="137"/>
      <c r="N31" s="138">
        <f t="shared" si="4"/>
        <v>10000</v>
      </c>
      <c r="T31">
        <f>48200+15000</f>
        <v>63200</v>
      </c>
    </row>
    <row r="32" spans="1:31" ht="30.75" thickBot="1" x14ac:dyDescent="0.3">
      <c r="B32" s="135"/>
      <c r="C32" s="136" t="s">
        <v>112</v>
      </c>
      <c r="D32" s="136" t="s">
        <v>33</v>
      </c>
      <c r="E32" s="136"/>
      <c r="F32" s="136"/>
      <c r="G32" s="125" t="s">
        <v>135</v>
      </c>
      <c r="H32" s="137">
        <v>3000</v>
      </c>
      <c r="I32" s="137"/>
      <c r="J32" s="137"/>
      <c r="K32" s="137"/>
      <c r="L32" s="137"/>
      <c r="M32" s="137"/>
      <c r="N32" s="138">
        <f t="shared" si="4"/>
        <v>3000</v>
      </c>
    </row>
    <row r="33" spans="2:14" ht="15.75" thickBot="1" x14ac:dyDescent="0.3">
      <c r="B33" s="135"/>
      <c r="C33" s="136" t="s">
        <v>18</v>
      </c>
      <c r="D33" s="136" t="s">
        <v>22</v>
      </c>
      <c r="E33" s="136"/>
      <c r="F33" s="136"/>
      <c r="G33" s="125" t="s">
        <v>136</v>
      </c>
      <c r="H33" s="137">
        <v>5000</v>
      </c>
      <c r="I33" s="137"/>
      <c r="J33" s="137"/>
      <c r="K33" s="137"/>
      <c r="L33" s="137"/>
      <c r="M33" s="137"/>
      <c r="N33" s="138">
        <f t="shared" si="4"/>
        <v>5000</v>
      </c>
    </row>
    <row r="34" spans="2:14" ht="15.75" thickBot="1" x14ac:dyDescent="0.3">
      <c r="B34" s="135"/>
      <c r="C34" s="136" t="s">
        <v>116</v>
      </c>
      <c r="D34" s="136" t="s">
        <v>55</v>
      </c>
      <c r="E34" s="136"/>
      <c r="F34" s="136"/>
      <c r="G34" s="125" t="s">
        <v>137</v>
      </c>
      <c r="H34" s="137">
        <v>5000</v>
      </c>
      <c r="I34" s="137"/>
      <c r="J34" s="137"/>
      <c r="K34" s="137"/>
      <c r="L34" s="137"/>
      <c r="M34" s="137"/>
      <c r="N34" s="138">
        <f t="shared" si="4"/>
        <v>5000</v>
      </c>
    </row>
    <row r="35" spans="2:14" ht="15.75" thickBot="1" x14ac:dyDescent="0.3">
      <c r="B35" s="135"/>
      <c r="C35" s="136" t="s">
        <v>127</v>
      </c>
      <c r="D35" s="136" t="s">
        <v>68</v>
      </c>
      <c r="E35" s="136"/>
      <c r="F35" s="136"/>
      <c r="G35" s="125" t="s">
        <v>138</v>
      </c>
      <c r="H35" s="137">
        <v>6000</v>
      </c>
      <c r="I35" s="137"/>
      <c r="J35" s="137"/>
      <c r="K35" s="137"/>
      <c r="L35" s="137"/>
      <c r="M35" s="137"/>
      <c r="N35" s="138">
        <f t="shared" si="4"/>
        <v>6000</v>
      </c>
    </row>
    <row r="36" spans="2:14" ht="15.75" thickBot="1" x14ac:dyDescent="0.3">
      <c r="B36" s="135"/>
      <c r="C36" s="136" t="s">
        <v>127</v>
      </c>
      <c r="D36" s="136" t="s">
        <v>21</v>
      </c>
      <c r="E36" s="136"/>
      <c r="F36" s="136"/>
      <c r="G36" s="125" t="s">
        <v>139</v>
      </c>
      <c r="H36" s="137">
        <v>4500</v>
      </c>
      <c r="I36" s="137"/>
      <c r="J36" s="137"/>
      <c r="K36" s="137"/>
      <c r="L36" s="137"/>
      <c r="M36" s="137"/>
      <c r="N36" s="138">
        <f t="shared" si="4"/>
        <v>4500</v>
      </c>
    </row>
    <row r="37" spans="2:14" ht="15.75" thickBot="1" x14ac:dyDescent="0.3">
      <c r="B37" s="135"/>
      <c r="C37" s="136" t="s">
        <v>127</v>
      </c>
      <c r="D37" s="136" t="s">
        <v>25</v>
      </c>
      <c r="E37" s="136"/>
      <c r="F37" s="136"/>
      <c r="G37" s="125" t="s">
        <v>133</v>
      </c>
      <c r="H37" s="137">
        <v>2000</v>
      </c>
      <c r="I37" s="137"/>
      <c r="J37" s="137"/>
      <c r="K37" s="137"/>
      <c r="L37" s="137"/>
      <c r="M37" s="137"/>
      <c r="N37" s="138">
        <f t="shared" si="4"/>
        <v>2000</v>
      </c>
    </row>
    <row r="38" spans="2:14" ht="15.75" thickBot="1" x14ac:dyDescent="0.3">
      <c r="B38" s="135"/>
      <c r="C38" s="136" t="s">
        <v>32</v>
      </c>
      <c r="D38" s="136" t="s">
        <v>33</v>
      </c>
      <c r="E38" s="136"/>
      <c r="F38" s="136"/>
      <c r="G38" s="125" t="s">
        <v>140</v>
      </c>
      <c r="H38" s="137">
        <v>9000</v>
      </c>
      <c r="I38" s="137"/>
      <c r="J38" s="137"/>
      <c r="K38" s="137"/>
      <c r="L38" s="137"/>
      <c r="M38" s="137"/>
      <c r="N38" s="138">
        <f t="shared" si="4"/>
        <v>9000</v>
      </c>
    </row>
    <row r="39" spans="2:14" ht="36.75" thickBot="1" x14ac:dyDescent="0.3">
      <c r="B39" s="108">
        <v>24</v>
      </c>
      <c r="C39" s="109"/>
      <c r="D39" s="109"/>
      <c r="E39" s="109"/>
      <c r="F39" s="109"/>
      <c r="G39" s="129" t="s">
        <v>56</v>
      </c>
      <c r="H39" s="133">
        <f>+H40+H41+H42</f>
        <v>17500</v>
      </c>
      <c r="I39" s="110"/>
      <c r="J39" s="110"/>
      <c r="K39" s="110"/>
      <c r="L39" s="110"/>
      <c r="M39" s="110"/>
      <c r="N39" s="131">
        <f t="shared" si="4"/>
        <v>17500</v>
      </c>
    </row>
    <row r="40" spans="2:14" ht="15.75" thickBot="1" x14ac:dyDescent="0.3">
      <c r="B40" s="135"/>
      <c r="C40" s="136" t="s">
        <v>26</v>
      </c>
      <c r="D40" s="136" t="s">
        <v>22</v>
      </c>
      <c r="E40" s="136"/>
      <c r="F40" s="136"/>
      <c r="G40" s="125" t="s">
        <v>141</v>
      </c>
      <c r="H40" s="137">
        <v>5500</v>
      </c>
      <c r="I40" s="137"/>
      <c r="J40" s="137"/>
      <c r="K40" s="137"/>
      <c r="L40" s="137"/>
      <c r="M40" s="137"/>
      <c r="N40" s="138">
        <f t="shared" si="4"/>
        <v>5500</v>
      </c>
    </row>
    <row r="41" spans="2:14" ht="15.75" thickBot="1" x14ac:dyDescent="0.3">
      <c r="B41" s="135"/>
      <c r="C41" s="136" t="s">
        <v>26</v>
      </c>
      <c r="D41" s="136" t="s">
        <v>55</v>
      </c>
      <c r="E41" s="136" t="s">
        <v>22</v>
      </c>
      <c r="F41" s="136"/>
      <c r="G41" s="125" t="s">
        <v>142</v>
      </c>
      <c r="H41" s="137">
        <v>4000</v>
      </c>
      <c r="I41" s="137"/>
      <c r="J41" s="137"/>
      <c r="K41" s="137"/>
      <c r="L41" s="137"/>
      <c r="M41" s="137"/>
      <c r="N41" s="138">
        <f t="shared" si="4"/>
        <v>4000</v>
      </c>
    </row>
    <row r="42" spans="2:14" ht="30.75" thickBot="1" x14ac:dyDescent="0.3">
      <c r="B42" s="135"/>
      <c r="C42" s="136" t="s">
        <v>26</v>
      </c>
      <c r="D42" s="136" t="s">
        <v>25</v>
      </c>
      <c r="E42" s="136"/>
      <c r="F42" s="136"/>
      <c r="G42" s="125" t="s">
        <v>143</v>
      </c>
      <c r="H42" s="137">
        <v>8000</v>
      </c>
      <c r="I42" s="137"/>
      <c r="J42" s="137"/>
      <c r="K42" s="137"/>
      <c r="L42" s="137"/>
      <c r="M42" s="137"/>
      <c r="N42" s="138">
        <f t="shared" ref="N42" si="5">SUM(H42:M42)</f>
        <v>8000</v>
      </c>
    </row>
    <row r="43" spans="2:14" ht="18.75" thickBot="1" x14ac:dyDescent="0.3">
      <c r="B43" s="108">
        <v>29</v>
      </c>
      <c r="C43" s="109"/>
      <c r="D43" s="109"/>
      <c r="E43" s="109"/>
      <c r="F43" s="109"/>
      <c r="G43" s="129" t="s">
        <v>129</v>
      </c>
      <c r="H43" s="133">
        <f>+H44+H45</f>
        <v>31000</v>
      </c>
      <c r="I43" s="110"/>
      <c r="J43" s="110"/>
      <c r="K43" s="110"/>
      <c r="L43" s="110"/>
      <c r="M43" s="110"/>
      <c r="N43" s="131">
        <f t="shared" si="4"/>
        <v>31000</v>
      </c>
    </row>
    <row r="44" spans="2:14" ht="16.5" thickBot="1" x14ac:dyDescent="0.3">
      <c r="B44" s="115"/>
      <c r="C44" s="116" t="s">
        <v>109</v>
      </c>
      <c r="D44" s="116" t="s">
        <v>25</v>
      </c>
      <c r="E44" s="116"/>
      <c r="F44" s="116"/>
      <c r="G44" s="125" t="s">
        <v>144</v>
      </c>
      <c r="H44" s="120">
        <v>6000</v>
      </c>
      <c r="I44" s="117"/>
      <c r="J44" s="118"/>
      <c r="K44" s="117"/>
      <c r="L44" s="117"/>
      <c r="M44" s="117"/>
      <c r="N44" s="121">
        <f t="shared" si="4"/>
        <v>6000</v>
      </c>
    </row>
    <row r="45" spans="2:14" ht="15.75" x14ac:dyDescent="0.25">
      <c r="B45" s="115"/>
      <c r="C45" s="116" t="s">
        <v>18</v>
      </c>
      <c r="D45" s="116" t="s">
        <v>22</v>
      </c>
      <c r="E45" s="116"/>
      <c r="F45" s="116"/>
      <c r="G45" s="125" t="s">
        <v>145</v>
      </c>
      <c r="H45" s="120">
        <v>25000</v>
      </c>
      <c r="I45" s="117"/>
      <c r="J45" s="118"/>
      <c r="K45" s="117"/>
      <c r="L45" s="117"/>
      <c r="M45" s="117"/>
      <c r="N45" s="121">
        <f t="shared" ref="N45" si="6">SUM(H45:M45)</f>
        <v>25000</v>
      </c>
    </row>
    <row r="46" spans="2:14" ht="16.5" thickBot="1" x14ac:dyDescent="0.3">
      <c r="B46" s="111"/>
      <c r="C46" s="112"/>
      <c r="D46" s="112"/>
      <c r="E46" s="112"/>
      <c r="F46" s="112"/>
      <c r="G46" s="112"/>
      <c r="H46" s="113">
        <f>+H43+H39+H25+H11</f>
        <v>253940</v>
      </c>
      <c r="I46" s="113">
        <f>+I43+I39+I25</f>
        <v>0</v>
      </c>
      <c r="J46" s="113">
        <f t="shared" ref="J46:M46" si="7">+J43+J39+J25</f>
        <v>0</v>
      </c>
      <c r="K46" s="113">
        <f t="shared" si="7"/>
        <v>0</v>
      </c>
      <c r="L46" s="113">
        <f t="shared" si="7"/>
        <v>0</v>
      </c>
      <c r="M46" s="113">
        <f t="shared" si="7"/>
        <v>0</v>
      </c>
      <c r="N46" s="114">
        <f>+M46+L46+K46+I46+H46</f>
        <v>253940</v>
      </c>
    </row>
    <row r="47" spans="2:14" x14ac:dyDescent="0.25">
      <c r="B47" s="25"/>
    </row>
    <row r="48" spans="2:14" x14ac:dyDescent="0.25">
      <c r="B48" s="102" t="s">
        <v>49</v>
      </c>
      <c r="C48" s="102"/>
      <c r="D48" s="102"/>
      <c r="E48" s="102"/>
      <c r="F48" s="102"/>
      <c r="G48" s="102"/>
      <c r="H48" s="102"/>
      <c r="I48" s="102"/>
      <c r="J48" s="102"/>
      <c r="K48" s="102" t="s">
        <v>50</v>
      </c>
      <c r="L48" s="34"/>
      <c r="M48" s="102"/>
      <c r="N48" s="103"/>
    </row>
    <row r="49" spans="2:14" x14ac:dyDescent="0.25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34"/>
      <c r="M49" s="102"/>
      <c r="N49" s="103"/>
    </row>
    <row r="50" spans="2:14" x14ac:dyDescent="0.2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2:14" x14ac:dyDescent="0.25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3"/>
    </row>
    <row r="52" spans="2:14" x14ac:dyDescent="0.25">
      <c r="B52" s="13"/>
      <c r="C52" s="14"/>
      <c r="D52" s="14"/>
      <c r="E52" s="14"/>
      <c r="F52" s="8"/>
      <c r="G52" s="8"/>
      <c r="H52" s="1"/>
      <c r="I52" s="8"/>
      <c r="J52" s="8"/>
      <c r="K52" s="1"/>
      <c r="L52" s="8"/>
      <c r="M52" s="8"/>
      <c r="N52" s="8"/>
    </row>
    <row r="53" spans="2:14" x14ac:dyDescent="0.25">
      <c r="B53" s="102"/>
      <c r="C53" s="105"/>
      <c r="D53" s="105"/>
      <c r="E53" s="105"/>
      <c r="F53" s="105"/>
      <c r="G53" s="105"/>
      <c r="H53" s="105"/>
      <c r="I53" s="102"/>
      <c r="J53" s="102"/>
      <c r="K53" s="102"/>
      <c r="L53" s="105" t="s">
        <v>52</v>
      </c>
      <c r="M53" s="105"/>
      <c r="N53" s="105"/>
    </row>
    <row r="54" spans="2:14" x14ac:dyDescent="0.25">
      <c r="B54" s="105" t="s">
        <v>51</v>
      </c>
      <c r="C54" s="105"/>
      <c r="D54" s="105"/>
      <c r="E54" s="105"/>
      <c r="F54" s="105"/>
      <c r="G54" s="105"/>
      <c r="H54" s="102"/>
      <c r="I54" s="102"/>
      <c r="J54" s="102"/>
      <c r="K54" s="177" t="s">
        <v>54</v>
      </c>
      <c r="L54" s="177"/>
      <c r="M54" s="177"/>
      <c r="N54" s="177"/>
    </row>
    <row r="55" spans="2:14" x14ac:dyDescent="0.25">
      <c r="B55" s="102" t="s">
        <v>148</v>
      </c>
      <c r="C55" s="105"/>
      <c r="D55" s="105"/>
      <c r="E55" s="105"/>
      <c r="F55" s="106"/>
      <c r="G55" s="102"/>
      <c r="H55" s="102"/>
      <c r="I55" s="102"/>
      <c r="J55" s="102"/>
      <c r="K55" s="105"/>
      <c r="L55" s="102"/>
      <c r="M55" s="102"/>
      <c r="N55" s="102"/>
    </row>
    <row r="56" spans="2:14" x14ac:dyDescent="0.25">
      <c r="B56" t="s">
        <v>149</v>
      </c>
    </row>
    <row r="59" spans="2:14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34"/>
      <c r="M59" s="102"/>
      <c r="N59" s="103"/>
    </row>
    <row r="60" spans="2:14" x14ac:dyDescent="0.25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</row>
    <row r="61" spans="2:14" x14ac:dyDescent="0.25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3"/>
    </row>
    <row r="62" spans="2:14" x14ac:dyDescent="0.25">
      <c r="B62" s="13"/>
      <c r="C62" s="14"/>
      <c r="D62" s="14"/>
      <c r="E62" s="14"/>
      <c r="F62" s="8"/>
      <c r="G62" s="8"/>
      <c r="H62" s="1"/>
      <c r="I62" s="8"/>
      <c r="J62" s="8"/>
      <c r="K62" s="1"/>
      <c r="L62" s="8"/>
      <c r="M62" s="8"/>
      <c r="N62" s="8"/>
    </row>
    <row r="63" spans="2:14" x14ac:dyDescent="0.25">
      <c r="B63" s="102"/>
      <c r="C63" s="105"/>
      <c r="D63" s="105"/>
      <c r="E63" s="105"/>
      <c r="F63" s="105"/>
      <c r="G63" s="105"/>
      <c r="H63" s="105"/>
      <c r="I63" s="102"/>
      <c r="J63" s="102"/>
      <c r="K63" s="102"/>
      <c r="L63" s="105"/>
      <c r="M63" s="105"/>
      <c r="N63" s="105"/>
    </row>
    <row r="64" spans="2:14" x14ac:dyDescent="0.25">
      <c r="B64" s="105"/>
      <c r="C64" s="105"/>
      <c r="D64" s="105"/>
      <c r="E64" s="105"/>
      <c r="F64" s="105"/>
      <c r="G64" s="105"/>
      <c r="H64" s="102"/>
      <c r="I64" s="102"/>
      <c r="J64" s="102"/>
      <c r="K64" s="177"/>
      <c r="L64" s="177"/>
      <c r="M64" s="177"/>
      <c r="N64" s="177"/>
    </row>
    <row r="65" spans="2:14" x14ac:dyDescent="0.25">
      <c r="B65" s="102"/>
      <c r="C65" s="105"/>
      <c r="D65" s="105"/>
      <c r="E65" s="105"/>
      <c r="F65" s="106"/>
      <c r="G65" s="102"/>
      <c r="H65" s="102"/>
      <c r="I65" s="102"/>
      <c r="J65" s="102"/>
      <c r="K65" s="105"/>
      <c r="L65" s="102"/>
      <c r="M65" s="102"/>
      <c r="N65" s="102"/>
    </row>
  </sheetData>
  <mergeCells count="11">
    <mergeCell ref="B9:B10"/>
    <mergeCell ref="C9:C10"/>
    <mergeCell ref="D9:D10"/>
    <mergeCell ref="E9:E10"/>
    <mergeCell ref="F9:F10"/>
    <mergeCell ref="K64:N64"/>
    <mergeCell ref="D2:N2"/>
    <mergeCell ref="D3:N3"/>
    <mergeCell ref="G9:G10"/>
    <mergeCell ref="H9:N9"/>
    <mergeCell ref="K54:N54"/>
  </mergeCells>
  <pageMargins left="0.23622047244094491" right="0.23622047244094491" top="0.35433070866141736" bottom="0.35433070866141736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workbookViewId="0">
      <selection activeCell="P35" sqref="P35"/>
    </sheetView>
  </sheetViews>
  <sheetFormatPr baseColWidth="10" defaultRowHeight="15" x14ac:dyDescent="0.25"/>
  <cols>
    <col min="1" max="1" width="3.7109375" style="1" customWidth="1"/>
    <col min="2" max="2" width="7.7109375" style="13" customWidth="1"/>
    <col min="3" max="3" width="5.85546875" style="13" customWidth="1"/>
    <col min="4" max="4" width="6.85546875" style="14" customWidth="1"/>
    <col min="5" max="5" width="5.7109375" style="8" customWidth="1"/>
    <col min="6" max="6" width="7.7109375" style="8" customWidth="1"/>
    <col min="7" max="7" width="30.28515625" style="1" customWidth="1"/>
    <col min="8" max="8" width="20" style="107" customWidth="1"/>
    <col min="9" max="9" width="15" style="8" customWidth="1"/>
    <col min="10" max="10" width="12.140625" style="8" customWidth="1"/>
    <col min="11" max="11" width="12.42578125" style="1" customWidth="1"/>
    <col min="12" max="12" width="11.28515625" style="8" customWidth="1"/>
    <col min="13" max="13" width="10" style="8" customWidth="1"/>
    <col min="14" max="14" width="18" style="8" bestFit="1" customWidth="1"/>
    <col min="15" max="15" width="3.28515625" style="1" customWidth="1"/>
    <col min="16" max="17" width="20.7109375" style="1" customWidth="1"/>
    <col min="18" max="16384" width="11.42578125" style="1"/>
  </cols>
  <sheetData>
    <row r="1" spans="1:30" ht="18" x14ac:dyDescent="0.25">
      <c r="B1" s="1"/>
      <c r="C1" s="2"/>
      <c r="D1" s="3"/>
      <c r="E1" s="3"/>
      <c r="F1" s="3"/>
      <c r="G1" s="3"/>
      <c r="H1" s="1"/>
      <c r="I1" s="4"/>
      <c r="J1" s="1"/>
      <c r="L1" s="1"/>
      <c r="M1" s="1"/>
      <c r="N1" s="1"/>
    </row>
    <row r="2" spans="1:30" ht="18" x14ac:dyDescent="0.25">
      <c r="B2" s="1"/>
      <c r="C2" s="2"/>
      <c r="D2" s="3"/>
      <c r="E2" s="3"/>
      <c r="F2" s="3"/>
      <c r="G2" s="3"/>
      <c r="H2" s="1"/>
      <c r="I2" s="172"/>
      <c r="J2" s="1"/>
      <c r="L2" s="1"/>
      <c r="M2" s="1"/>
      <c r="N2" s="1"/>
    </row>
    <row r="3" spans="1:30" ht="18" x14ac:dyDescent="0.25">
      <c r="B3" s="1"/>
      <c r="C3" s="2"/>
      <c r="D3" s="3"/>
      <c r="E3" s="3"/>
      <c r="F3" s="3"/>
      <c r="G3" s="3"/>
      <c r="H3" s="1"/>
      <c r="I3" s="172"/>
      <c r="J3" s="1"/>
      <c r="L3" s="1"/>
      <c r="M3" s="1"/>
      <c r="N3" s="1"/>
    </row>
    <row r="4" spans="1:30" s="5" customFormat="1" ht="27.75" x14ac:dyDescent="0.25">
      <c r="C4" s="6"/>
      <c r="D4" s="6"/>
      <c r="E4" s="6"/>
      <c r="F4" s="6"/>
      <c r="G4" s="6"/>
      <c r="I4" s="172"/>
    </row>
    <row r="5" spans="1:30" ht="30.75" x14ac:dyDescent="0.25">
      <c r="B5" s="1"/>
      <c r="C5" s="173" t="s">
        <v>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"/>
    </row>
    <row r="6" spans="1:30" ht="30.75" x14ac:dyDescent="0.25">
      <c r="B6" s="1"/>
      <c r="C6" s="174" t="s">
        <v>28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"/>
    </row>
    <row r="7" spans="1:30" ht="11.25" customHeight="1" x14ac:dyDescent="0.25">
      <c r="B7" s="1"/>
      <c r="C7" s="9"/>
      <c r="D7" s="9"/>
      <c r="E7" s="9"/>
      <c r="F7" s="9"/>
      <c r="G7" s="9"/>
      <c r="H7" s="9"/>
      <c r="I7" s="9"/>
      <c r="J7" s="1"/>
      <c r="L7" s="1"/>
      <c r="M7" s="1"/>
      <c r="N7" s="1"/>
    </row>
    <row r="8" spans="1:30" ht="15.75" hidden="1" thickBot="1" x14ac:dyDescent="0.3">
      <c r="B8" s="1"/>
      <c r="C8" s="1"/>
      <c r="D8" s="1"/>
      <c r="E8" s="1"/>
      <c r="F8" s="7"/>
      <c r="G8" s="1" t="s">
        <v>2</v>
      </c>
      <c r="H8" s="8"/>
      <c r="I8" s="9"/>
      <c r="J8" s="1"/>
      <c r="L8" s="1"/>
      <c r="M8" s="1"/>
      <c r="N8" s="1"/>
    </row>
    <row r="9" spans="1:30" hidden="1" x14ac:dyDescent="0.25">
      <c r="B9" s="1"/>
      <c r="C9" s="1"/>
      <c r="D9" s="1"/>
      <c r="E9" s="1"/>
      <c r="F9" s="10"/>
      <c r="G9" s="8"/>
      <c r="H9" s="8"/>
      <c r="I9" s="4"/>
      <c r="J9" s="1"/>
      <c r="L9" s="1"/>
      <c r="M9" s="1"/>
      <c r="N9" s="1"/>
    </row>
    <row r="10" spans="1:30" ht="21.75" hidden="1" customHeight="1" x14ac:dyDescent="0.25">
      <c r="B10" s="1"/>
      <c r="C10" s="1"/>
      <c r="D10" s="1"/>
      <c r="E10" s="1"/>
      <c r="F10" s="11"/>
      <c r="G10" s="1" t="s">
        <v>17</v>
      </c>
      <c r="H10" s="8"/>
      <c r="I10" s="4"/>
      <c r="J10" s="1"/>
      <c r="L10" s="1"/>
      <c r="M10" s="1"/>
      <c r="N10" s="1"/>
    </row>
    <row r="11" spans="1:30" x14ac:dyDescent="0.25">
      <c r="B11" s="104" t="s">
        <v>63</v>
      </c>
      <c r="C11" s="1"/>
      <c r="D11" s="1"/>
      <c r="E11" s="1"/>
      <c r="F11" s="12"/>
      <c r="H11" s="8"/>
      <c r="I11" s="4"/>
      <c r="J11" s="1"/>
      <c r="L11" s="1"/>
      <c r="M11" s="1"/>
      <c r="N11" s="1"/>
    </row>
    <row r="12" spans="1:30" s="16" customFormat="1" ht="15.75" thickBot="1" x14ac:dyDescent="0.3">
      <c r="A12" s="1"/>
      <c r="B12" s="13"/>
      <c r="C12" s="8"/>
      <c r="D12" s="14"/>
      <c r="E12" s="8"/>
      <c r="F12" s="8"/>
      <c r="G12" s="1"/>
      <c r="H12" s="1"/>
      <c r="I12" s="8"/>
      <c r="J12" s="15"/>
      <c r="K12" s="1"/>
      <c r="L12" s="8"/>
      <c r="M12" s="8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16" customFormat="1" ht="41.25" customHeight="1" thickBot="1" x14ac:dyDescent="0.3">
      <c r="A13" s="1"/>
      <c r="B13" s="178" t="s">
        <v>3</v>
      </c>
      <c r="C13" s="164" t="s">
        <v>4</v>
      </c>
      <c r="D13" s="164" t="s">
        <v>5</v>
      </c>
      <c r="E13" s="164" t="s">
        <v>6</v>
      </c>
      <c r="F13" s="164" t="s">
        <v>7</v>
      </c>
      <c r="G13" s="181" t="s">
        <v>8</v>
      </c>
      <c r="H13" s="169" t="s">
        <v>9</v>
      </c>
      <c r="I13" s="170"/>
      <c r="J13" s="170"/>
      <c r="K13" s="170"/>
      <c r="L13" s="170"/>
      <c r="M13" s="170"/>
      <c r="N13" s="17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1" customFormat="1" ht="105" x14ac:dyDescent="0.25">
      <c r="A14" s="17"/>
      <c r="B14" s="179"/>
      <c r="C14" s="180"/>
      <c r="D14" s="180"/>
      <c r="E14" s="180"/>
      <c r="F14" s="180"/>
      <c r="G14" s="182"/>
      <c r="H14" s="18" t="s">
        <v>62</v>
      </c>
      <c r="I14" s="19" t="s">
        <v>58</v>
      </c>
      <c r="J14" s="18" t="s">
        <v>57</v>
      </c>
      <c r="K14" s="19" t="s">
        <v>59</v>
      </c>
      <c r="L14" s="18" t="s">
        <v>60</v>
      </c>
      <c r="M14" s="19" t="s">
        <v>61</v>
      </c>
      <c r="N14" s="20" t="s">
        <v>16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33" customFormat="1" ht="0.75" customHeight="1" thickBot="1" x14ac:dyDescent="0.3">
      <c r="A15" s="1"/>
      <c r="B15" s="26"/>
      <c r="C15" s="27"/>
      <c r="D15" s="28" t="s">
        <v>21</v>
      </c>
      <c r="E15" s="28"/>
      <c r="F15" s="28"/>
      <c r="G15" s="29" t="s">
        <v>29</v>
      </c>
      <c r="H15" s="30"/>
      <c r="I15" s="31"/>
      <c r="J15" s="30"/>
      <c r="K15" s="31"/>
      <c r="L15" s="32"/>
      <c r="M15" s="31"/>
      <c r="N15" s="3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38" customFormat="1" ht="18.75" thickBot="1" x14ac:dyDescent="0.3">
      <c r="A16" s="34"/>
      <c r="B16" s="35" t="s">
        <v>30</v>
      </c>
      <c r="C16" s="22"/>
      <c r="D16" s="22"/>
      <c r="E16" s="22"/>
      <c r="F16" s="22"/>
      <c r="G16" s="36" t="s">
        <v>31</v>
      </c>
      <c r="H16" s="37">
        <f>(H17)</f>
        <v>0</v>
      </c>
      <c r="I16" s="37">
        <f>(I17)</f>
        <v>0</v>
      </c>
      <c r="J16" s="37">
        <f t="shared" ref="J16:N16" si="0">(J17)</f>
        <v>0</v>
      </c>
      <c r="K16" s="37">
        <f t="shared" si="0"/>
        <v>0</v>
      </c>
      <c r="L16" s="37">
        <f t="shared" si="0"/>
        <v>0</v>
      </c>
      <c r="M16" s="37">
        <f t="shared" si="0"/>
        <v>0</v>
      </c>
      <c r="N16" s="37">
        <f t="shared" si="0"/>
        <v>0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s="38" customFormat="1" ht="15.75" thickBot="1" x14ac:dyDescent="0.3">
      <c r="A17" s="34"/>
      <c r="B17" s="39"/>
      <c r="C17" s="40"/>
      <c r="D17" s="40"/>
      <c r="E17" s="40"/>
      <c r="F17" s="40"/>
      <c r="G17" s="41"/>
      <c r="H17" s="42"/>
      <c r="I17" s="42"/>
      <c r="J17" s="42"/>
      <c r="K17" s="42"/>
      <c r="L17" s="42"/>
      <c r="M17" s="42"/>
      <c r="N17" s="43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s="38" customFormat="1" x14ac:dyDescent="0.25">
      <c r="A18" s="34"/>
      <c r="B18" s="50"/>
      <c r="C18" s="51"/>
      <c r="D18" s="52"/>
      <c r="E18" s="55"/>
      <c r="F18" s="55"/>
      <c r="G18" s="56"/>
      <c r="H18" s="53"/>
      <c r="I18" s="53"/>
      <c r="J18" s="53"/>
      <c r="K18" s="53"/>
      <c r="L18" s="53"/>
      <c r="M18" s="53"/>
      <c r="N18" s="5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s="38" customFormat="1" x14ac:dyDescent="0.25">
      <c r="A19" s="34"/>
      <c r="B19" s="50"/>
      <c r="C19" s="51"/>
      <c r="D19" s="52"/>
      <c r="E19" s="57"/>
      <c r="F19" s="56"/>
      <c r="G19" s="56"/>
      <c r="H19" s="53"/>
      <c r="I19" s="53"/>
      <c r="J19" s="53"/>
      <c r="K19" s="53"/>
      <c r="L19" s="53"/>
      <c r="M19" s="53"/>
      <c r="N19" s="5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s="38" customFormat="1" ht="15.75" thickBot="1" x14ac:dyDescent="0.3">
      <c r="A20" s="34"/>
      <c r="B20" s="50"/>
      <c r="C20" s="51"/>
      <c r="D20" s="52"/>
      <c r="E20" s="56"/>
      <c r="F20" s="58"/>
      <c r="G20" s="56"/>
      <c r="H20" s="53"/>
      <c r="I20" s="53"/>
      <c r="J20" s="53"/>
      <c r="K20" s="53"/>
      <c r="L20" s="53"/>
      <c r="M20" s="53"/>
      <c r="N20" s="5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16" customFormat="1" ht="15.75" hidden="1" thickBot="1" x14ac:dyDescent="0.3">
      <c r="A21" s="1"/>
      <c r="B21" s="59"/>
      <c r="C21" s="60"/>
      <c r="D21" s="28" t="s">
        <v>33</v>
      </c>
      <c r="E21" s="28"/>
      <c r="F21" s="28"/>
      <c r="G21" s="29" t="s">
        <v>34</v>
      </c>
      <c r="H21" s="30"/>
      <c r="I21" s="61"/>
      <c r="J21" s="62"/>
      <c r="K21" s="61"/>
      <c r="L21" s="30"/>
      <c r="M21" s="61"/>
      <c r="N21" s="63">
        <f t="shared" ref="N21:N22" si="1">SUM(H21:M21)</f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16" customFormat="1" ht="15.75" hidden="1" thickBot="1" x14ac:dyDescent="0.3">
      <c r="A22" s="1"/>
      <c r="B22" s="64"/>
      <c r="C22" s="65"/>
      <c r="D22" s="65"/>
      <c r="E22" s="45" t="s">
        <v>22</v>
      </c>
      <c r="F22" s="65"/>
      <c r="G22" s="66" t="s">
        <v>35</v>
      </c>
      <c r="H22" s="67"/>
      <c r="I22" s="68"/>
      <c r="J22" s="69"/>
      <c r="K22" s="68"/>
      <c r="L22" s="70"/>
      <c r="M22" s="68"/>
      <c r="N22" s="71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38" customFormat="1" ht="15.75" hidden="1" thickBot="1" x14ac:dyDescent="0.3">
      <c r="A23" s="34"/>
      <c r="B23" s="44"/>
      <c r="C23" s="45"/>
      <c r="D23" s="45"/>
      <c r="E23" s="45" t="s">
        <v>33</v>
      </c>
      <c r="F23" s="45"/>
      <c r="G23" s="66" t="s">
        <v>36</v>
      </c>
      <c r="H23" s="67"/>
      <c r="I23" s="72"/>
      <c r="J23" s="73"/>
      <c r="K23" s="72"/>
      <c r="L23" s="67"/>
      <c r="M23" s="72"/>
      <c r="N23" s="70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s="16" customFormat="1" ht="18.75" hidden="1" thickBot="1" x14ac:dyDescent="0.3">
      <c r="A24" s="74"/>
      <c r="B24" s="35" t="s">
        <v>37</v>
      </c>
      <c r="C24" s="22"/>
      <c r="D24" s="22"/>
      <c r="E24" s="22"/>
      <c r="F24" s="22"/>
      <c r="G24" s="36" t="s">
        <v>38</v>
      </c>
      <c r="H24" s="37"/>
      <c r="I24" s="75"/>
      <c r="J24" s="76"/>
      <c r="K24" s="75"/>
      <c r="L24" s="37"/>
      <c r="M24" s="75"/>
      <c r="N24" s="2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16" customFormat="1" ht="15.75" hidden="1" thickBot="1" x14ac:dyDescent="0.3">
      <c r="A25" s="1"/>
      <c r="B25" s="64"/>
      <c r="C25" s="77" t="s">
        <v>26</v>
      </c>
      <c r="D25" s="77"/>
      <c r="E25" s="77"/>
      <c r="F25" s="77"/>
      <c r="G25" s="78" t="s">
        <v>39</v>
      </c>
      <c r="H25" s="79"/>
      <c r="I25" s="80"/>
      <c r="J25" s="81"/>
      <c r="K25" s="80"/>
      <c r="L25" s="79"/>
      <c r="M25" s="80"/>
      <c r="N25" s="7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16" customFormat="1" ht="30.75" hidden="1" thickBot="1" x14ac:dyDescent="0.3">
      <c r="A26" s="1"/>
      <c r="B26" s="82"/>
      <c r="C26" s="40" t="s">
        <v>24</v>
      </c>
      <c r="D26" s="40"/>
      <c r="E26" s="40"/>
      <c r="F26" s="40"/>
      <c r="G26" s="41" t="s">
        <v>40</v>
      </c>
      <c r="H26" s="83"/>
      <c r="I26" s="42"/>
      <c r="J26" s="84"/>
      <c r="K26" s="42"/>
      <c r="L26" s="83"/>
      <c r="M26" s="42"/>
      <c r="N26" s="8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38" customFormat="1" ht="15.75" hidden="1" thickBot="1" x14ac:dyDescent="0.3">
      <c r="A27" s="34"/>
      <c r="B27" s="64"/>
      <c r="C27" s="77" t="s">
        <v>41</v>
      </c>
      <c r="D27" s="77"/>
      <c r="E27" s="77"/>
      <c r="F27" s="77"/>
      <c r="G27" s="78" t="s">
        <v>42</v>
      </c>
      <c r="H27" s="79"/>
      <c r="I27" s="80"/>
      <c r="J27" s="81"/>
      <c r="K27" s="80"/>
      <c r="L27" s="79"/>
      <c r="M27" s="80"/>
      <c r="N27" s="79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s="16" customFormat="1" ht="30.75" hidden="1" thickBot="1" x14ac:dyDescent="0.3">
      <c r="A28" s="1"/>
      <c r="B28" s="82"/>
      <c r="C28" s="85"/>
      <c r="D28" s="86" t="s">
        <v>22</v>
      </c>
      <c r="E28" s="86"/>
      <c r="F28" s="86"/>
      <c r="G28" s="87" t="s">
        <v>43</v>
      </c>
      <c r="H28" s="88"/>
      <c r="I28" s="89"/>
      <c r="J28" s="90"/>
      <c r="K28" s="89"/>
      <c r="L28" s="88"/>
      <c r="M28" s="89"/>
      <c r="N28" s="8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16" customFormat="1" ht="15.75" hidden="1" thickBot="1" x14ac:dyDescent="0.3">
      <c r="A29" s="1"/>
      <c r="B29" s="64"/>
      <c r="C29" s="65"/>
      <c r="D29" s="46" t="s">
        <v>25</v>
      </c>
      <c r="E29" s="46"/>
      <c r="F29" s="46"/>
      <c r="G29" s="47" t="s">
        <v>44</v>
      </c>
      <c r="H29" s="48"/>
      <c r="I29" s="49"/>
      <c r="J29" s="91"/>
      <c r="K29" s="49"/>
      <c r="L29" s="48"/>
      <c r="M29" s="49"/>
      <c r="N29" s="4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38" customFormat="1" ht="18.75" hidden="1" thickBot="1" x14ac:dyDescent="0.3">
      <c r="A30" s="34"/>
      <c r="B30" s="35" t="s">
        <v>45</v>
      </c>
      <c r="C30" s="22"/>
      <c r="D30" s="22"/>
      <c r="E30" s="22"/>
      <c r="F30" s="22"/>
      <c r="G30" s="36" t="s">
        <v>46</v>
      </c>
      <c r="H30" s="37">
        <f>+H31</f>
        <v>0</v>
      </c>
      <c r="I30" s="75"/>
      <c r="J30" s="76"/>
      <c r="K30" s="75"/>
      <c r="L30" s="37"/>
      <c r="M30" s="75"/>
      <c r="N30" s="37">
        <f t="shared" ref="N30:N31" si="2">SUM(H30:M30)</f>
        <v>0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 s="38" customFormat="1" ht="15.75" hidden="1" thickBot="1" x14ac:dyDescent="0.3">
      <c r="A31" s="34"/>
      <c r="B31" s="59"/>
      <c r="C31" s="92" t="s">
        <v>18</v>
      </c>
      <c r="D31" s="92"/>
      <c r="E31" s="92"/>
      <c r="F31" s="92"/>
      <c r="G31" s="93" t="s">
        <v>47</v>
      </c>
      <c r="H31" s="94">
        <v>0</v>
      </c>
      <c r="I31" s="95"/>
      <c r="J31" s="96"/>
      <c r="K31" s="95"/>
      <c r="L31" s="94"/>
      <c r="M31" s="95"/>
      <c r="N31" s="94">
        <f t="shared" si="2"/>
        <v>0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s="100" customFormat="1" ht="21.75" thickBot="1" x14ac:dyDescent="0.3">
      <c r="A32" s="97"/>
      <c r="B32" s="98"/>
      <c r="C32" s="99"/>
      <c r="D32" s="99"/>
      <c r="E32" s="99"/>
      <c r="F32" s="99"/>
      <c r="G32" s="122" t="s">
        <v>48</v>
      </c>
      <c r="H32" s="123">
        <f t="shared" ref="H32:M32" si="3">+H16+H24+H30</f>
        <v>0</v>
      </c>
      <c r="I32" s="123">
        <f t="shared" si="3"/>
        <v>0</v>
      </c>
      <c r="J32" s="123">
        <f t="shared" si="3"/>
        <v>0</v>
      </c>
      <c r="K32" s="123">
        <f t="shared" si="3"/>
        <v>0</v>
      </c>
      <c r="L32" s="123">
        <f t="shared" si="3"/>
        <v>0</v>
      </c>
      <c r="M32" s="123">
        <f t="shared" si="3"/>
        <v>0</v>
      </c>
      <c r="N32" s="123">
        <f>SUM(H32:M32)</f>
        <v>0</v>
      </c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15" s="101" customFormat="1" ht="16.5" customHeight="1" x14ac:dyDescent="0.25"/>
    <row r="34" spans="1:15" s="101" customFormat="1" ht="16.5" customHeight="1" x14ac:dyDescent="0.25"/>
    <row r="35" spans="1:15" s="101" customFormat="1" ht="16.5" customHeight="1" x14ac:dyDescent="0.25"/>
    <row r="36" spans="1:15" s="34" customFormat="1" ht="17.25" customHeight="1" x14ac:dyDescent="0.25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 t="s">
        <v>50</v>
      </c>
      <c r="M36" s="102"/>
      <c r="N36" s="103"/>
    </row>
    <row r="37" spans="1:15" s="101" customFormat="1" ht="16.5" customHeight="1" x14ac:dyDescent="0.25"/>
    <row r="38" spans="1:15" s="34" customFormat="1" ht="17.25" customHeight="1" x14ac:dyDescent="0.25"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3"/>
    </row>
    <row r="40" spans="1:15" s="106" customFormat="1" x14ac:dyDescent="0.25">
      <c r="A40" s="104"/>
      <c r="B40" s="102"/>
      <c r="C40" s="105" t="s">
        <v>51</v>
      </c>
      <c r="D40" s="105"/>
      <c r="E40" s="105"/>
      <c r="F40" s="105"/>
      <c r="G40" s="105"/>
      <c r="H40" s="102"/>
      <c r="I40" s="102"/>
      <c r="J40" s="102"/>
      <c r="K40" s="102"/>
      <c r="L40" s="105" t="s">
        <v>52</v>
      </c>
      <c r="M40" s="105"/>
      <c r="N40" s="105"/>
      <c r="O40" s="102"/>
    </row>
    <row r="41" spans="1:15" s="106" customFormat="1" x14ac:dyDescent="0.25">
      <c r="B41" s="105" t="s">
        <v>53</v>
      </c>
      <c r="C41" s="105"/>
      <c r="D41" s="105"/>
      <c r="E41" s="105"/>
      <c r="F41" s="105"/>
      <c r="G41" s="102"/>
      <c r="H41" s="102"/>
      <c r="I41" s="102"/>
      <c r="J41" s="102"/>
      <c r="K41" s="177" t="s">
        <v>54</v>
      </c>
      <c r="L41" s="177"/>
      <c r="M41" s="177"/>
      <c r="N41" s="177"/>
      <c r="O41" s="102"/>
    </row>
    <row r="42" spans="1:15" s="106" customFormat="1" x14ac:dyDescent="0.25">
      <c r="B42" s="102"/>
      <c r="C42" s="102"/>
      <c r="D42" s="105"/>
      <c r="F42" s="102"/>
      <c r="G42" s="102"/>
      <c r="H42" s="102"/>
      <c r="I42" s="102"/>
      <c r="J42" s="102"/>
      <c r="K42" s="105"/>
      <c r="L42" s="102"/>
      <c r="M42" s="102"/>
      <c r="N42" s="102"/>
    </row>
    <row r="43" spans="1:15" s="106" customFormat="1" x14ac:dyDescent="0.25">
      <c r="B43" s="102"/>
      <c r="C43" s="102"/>
      <c r="D43" s="105"/>
      <c r="F43" s="102"/>
      <c r="G43" s="102"/>
      <c r="H43" s="102"/>
      <c r="I43" s="102"/>
      <c r="J43" s="102"/>
      <c r="K43" s="105"/>
      <c r="L43" s="102"/>
      <c r="M43" s="102"/>
      <c r="N43" s="102"/>
    </row>
    <row r="44" spans="1:15" s="106" customFormat="1" x14ac:dyDescent="0.25">
      <c r="B44" s="102"/>
      <c r="C44" s="102"/>
      <c r="D44" s="105"/>
      <c r="F44" s="102"/>
      <c r="G44" s="102"/>
      <c r="H44" s="102"/>
      <c r="I44" s="102"/>
      <c r="J44" s="102"/>
      <c r="K44" s="105"/>
      <c r="L44" s="102"/>
      <c r="M44" s="102"/>
      <c r="N44" s="102"/>
    </row>
    <row r="45" spans="1:15" s="106" customFormat="1" x14ac:dyDescent="0.25">
      <c r="B45" s="102"/>
      <c r="C45" s="102"/>
      <c r="D45" s="105"/>
      <c r="F45" s="102"/>
      <c r="G45" s="102"/>
      <c r="H45" s="102"/>
      <c r="I45" s="102"/>
      <c r="J45" s="102"/>
      <c r="K45" s="105"/>
      <c r="L45" s="102"/>
      <c r="M45" s="102"/>
      <c r="N45" s="102"/>
    </row>
    <row r="46" spans="1:15" s="106" customFormat="1" x14ac:dyDescent="0.25">
      <c r="B46" s="102"/>
      <c r="C46" s="102"/>
      <c r="D46" s="105"/>
      <c r="F46" s="102"/>
      <c r="G46" s="102"/>
      <c r="H46" s="102"/>
      <c r="I46" s="102"/>
      <c r="J46" s="102"/>
      <c r="K46" s="105"/>
      <c r="L46" s="102"/>
      <c r="M46" s="102"/>
      <c r="N46" s="102"/>
    </row>
    <row r="47" spans="1:15" s="106" customFormat="1" x14ac:dyDescent="0.25">
      <c r="B47" s="102"/>
      <c r="C47" s="102"/>
      <c r="D47" s="105"/>
      <c r="F47" s="102"/>
      <c r="G47" s="102"/>
      <c r="H47" s="102"/>
      <c r="I47" s="102"/>
      <c r="J47" s="102"/>
      <c r="K47" s="105"/>
      <c r="L47" s="102"/>
      <c r="M47" s="102"/>
      <c r="N47" s="102"/>
    </row>
    <row r="48" spans="1:15" s="106" customFormat="1" x14ac:dyDescent="0.25">
      <c r="B48" s="102"/>
      <c r="C48" s="102"/>
      <c r="D48" s="105"/>
      <c r="F48" s="102"/>
      <c r="G48" s="102"/>
      <c r="H48" s="102"/>
      <c r="I48" s="102"/>
      <c r="J48" s="102"/>
      <c r="K48" s="105"/>
      <c r="L48" s="105"/>
      <c r="M48" s="102"/>
      <c r="N48" s="102"/>
    </row>
    <row r="49" spans="1:14" s="106" customFormat="1" x14ac:dyDescent="0.25">
      <c r="B49" s="102"/>
      <c r="C49" s="102"/>
      <c r="D49" s="105"/>
      <c r="F49" s="102"/>
      <c r="G49" s="102"/>
      <c r="H49" s="102"/>
      <c r="I49" s="102"/>
      <c r="J49" s="102"/>
      <c r="K49" s="105"/>
      <c r="L49" s="102"/>
      <c r="M49" s="102"/>
      <c r="N49" s="102"/>
    </row>
    <row r="50" spans="1:14" s="106" customFormat="1" x14ac:dyDescent="0.25">
      <c r="B50" s="102"/>
      <c r="C50" s="102"/>
      <c r="D50" s="105"/>
      <c r="F50" s="102"/>
      <c r="G50" s="102"/>
      <c r="H50" s="102"/>
      <c r="I50" s="102"/>
      <c r="J50" s="102"/>
      <c r="K50" s="105"/>
      <c r="L50" s="102"/>
      <c r="M50" s="102"/>
      <c r="N50" s="102"/>
    </row>
    <row r="51" spans="1:14" s="106" customFormat="1" x14ac:dyDescent="0.25">
      <c r="B51" s="102"/>
      <c r="C51" s="102"/>
      <c r="D51" s="105"/>
      <c r="F51" s="102"/>
      <c r="G51" s="102"/>
      <c r="H51" s="102"/>
      <c r="I51" s="102"/>
      <c r="J51" s="102"/>
      <c r="K51" s="105"/>
      <c r="L51" s="102"/>
      <c r="M51" s="102"/>
      <c r="N51" s="102"/>
    </row>
    <row r="52" spans="1:14" s="106" customFormat="1" x14ac:dyDescent="0.25">
      <c r="B52" s="102"/>
      <c r="C52" s="102"/>
      <c r="D52" s="105"/>
      <c r="F52" s="102"/>
      <c r="G52" s="102"/>
      <c r="H52" s="102"/>
      <c r="I52" s="102"/>
      <c r="J52" s="102"/>
      <c r="K52" s="105"/>
      <c r="L52" s="102"/>
      <c r="M52" s="102"/>
      <c r="N52" s="102"/>
    </row>
    <row r="53" spans="1:14" s="106" customFormat="1" x14ac:dyDescent="0.25">
      <c r="B53" s="102"/>
      <c r="C53" s="102"/>
      <c r="D53" s="105"/>
      <c r="F53" s="102"/>
      <c r="G53" s="102"/>
      <c r="H53" s="102"/>
      <c r="I53" s="102"/>
      <c r="J53" s="102"/>
      <c r="K53" s="105"/>
      <c r="L53" s="102"/>
      <c r="M53" s="102"/>
      <c r="N53" s="102"/>
    </row>
    <row r="54" spans="1:14" s="106" customFormat="1" x14ac:dyDescent="0.25">
      <c r="A54" s="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>
        <v>191093</v>
      </c>
    </row>
    <row r="55" spans="1:14" s="104" customFormat="1" x14ac:dyDescent="0.25">
      <c r="A55" s="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>
        <v>20230</v>
      </c>
    </row>
    <row r="56" spans="1:14" s="104" customFormat="1" x14ac:dyDescent="0.25">
      <c r="A56" s="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>
        <f>SUM(N54:N55)</f>
        <v>211323</v>
      </c>
    </row>
    <row r="57" spans="1:14" s="106" customFormat="1" x14ac:dyDescent="0.25">
      <c r="A57" s="1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>
        <f>(N56-211323)</f>
        <v>0</v>
      </c>
    </row>
    <row r="58" spans="1:14" x14ac:dyDescent="0.25"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x14ac:dyDescent="0.25"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4" x14ac:dyDescent="0.25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x14ac:dyDescent="0.2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4" x14ac:dyDescent="0.25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4" x14ac:dyDescent="0.25"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2:14" x14ac:dyDescent="0.25"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2:14" x14ac:dyDescent="0.25"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2:14" x14ac:dyDescent="0.25"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2:14" x14ac:dyDescent="0.25"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2:14" x14ac:dyDescent="0.25"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2:14" x14ac:dyDescent="0.25"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2:14" x14ac:dyDescent="0.25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2:14" x14ac:dyDescent="0.25"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  <row r="73" spans="2:14" x14ac:dyDescent="0.25"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2:14" x14ac:dyDescent="0.25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2:14" x14ac:dyDescent="0.25"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2:14" x14ac:dyDescent="0.25"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2:14" x14ac:dyDescent="0.25"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2:14" x14ac:dyDescent="0.25"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2:14" x14ac:dyDescent="0.25"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2:14" x14ac:dyDescent="0.25"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</row>
    <row r="81" spans="2:14" x14ac:dyDescent="0.25"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</row>
    <row r="82" spans="2:14" x14ac:dyDescent="0.25"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2:14" x14ac:dyDescent="0.25"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2:14" x14ac:dyDescent="0.25"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</row>
    <row r="85" spans="2:14" x14ac:dyDescent="0.25"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</row>
    <row r="86" spans="2:14" x14ac:dyDescent="0.25"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2:14" x14ac:dyDescent="0.25"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</row>
    <row r="88" spans="2:14" x14ac:dyDescent="0.25"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</row>
    <row r="89" spans="2:14" x14ac:dyDescent="0.25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2:14" x14ac:dyDescent="0.25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</row>
    <row r="91" spans="2:14" x14ac:dyDescent="0.25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</row>
    <row r="92" spans="2:14" x14ac:dyDescent="0.25"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</row>
    <row r="93" spans="2:14" x14ac:dyDescent="0.25"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</row>
    <row r="94" spans="2:14" x14ac:dyDescent="0.25"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</row>
    <row r="95" spans="2:14" x14ac:dyDescent="0.25"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2:14" x14ac:dyDescent="0.25"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</row>
    <row r="97" spans="2:14" x14ac:dyDescent="0.25"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2:14" x14ac:dyDescent="0.25"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  <row r="99" spans="2:14" x14ac:dyDescent="0.25"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</row>
    <row r="100" spans="2:14" x14ac:dyDescent="0.25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</row>
    <row r="101" spans="2:14" x14ac:dyDescent="0.25"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</row>
    <row r="102" spans="2:14" x14ac:dyDescent="0.25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</row>
    <row r="103" spans="2:14" x14ac:dyDescent="0.25"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</row>
    <row r="104" spans="2:14" x14ac:dyDescent="0.25"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</row>
    <row r="105" spans="2:14" x14ac:dyDescent="0.25"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</row>
    <row r="106" spans="2:14" x14ac:dyDescent="0.25"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</row>
    <row r="107" spans="2:14" x14ac:dyDescent="0.25"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</row>
    <row r="108" spans="2:14" x14ac:dyDescent="0.25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</row>
    <row r="109" spans="2:14" x14ac:dyDescent="0.25"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</row>
    <row r="110" spans="2:14" x14ac:dyDescent="0.25"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</row>
    <row r="111" spans="2:14" x14ac:dyDescent="0.25"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</row>
    <row r="112" spans="2:14" x14ac:dyDescent="0.25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</row>
    <row r="113" spans="2:14" x14ac:dyDescent="0.25"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</row>
    <row r="114" spans="2:14" x14ac:dyDescent="0.25"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</row>
    <row r="115" spans="2:14" x14ac:dyDescent="0.25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</row>
    <row r="116" spans="2:14" x14ac:dyDescent="0.25"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</row>
    <row r="117" spans="2:14" x14ac:dyDescent="0.25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</row>
    <row r="118" spans="2:14" x14ac:dyDescent="0.25"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</row>
    <row r="119" spans="2:14" x14ac:dyDescent="0.25"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</row>
    <row r="120" spans="2:14" x14ac:dyDescent="0.25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</row>
    <row r="121" spans="2:14" x14ac:dyDescent="0.25"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</row>
    <row r="122" spans="2:14" x14ac:dyDescent="0.25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</row>
    <row r="123" spans="2:14" x14ac:dyDescent="0.25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</row>
    <row r="124" spans="2:14" x14ac:dyDescent="0.25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</row>
    <row r="125" spans="2:14" x14ac:dyDescent="0.25"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</row>
    <row r="126" spans="2:14" x14ac:dyDescent="0.25"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</row>
    <row r="127" spans="2:14" x14ac:dyDescent="0.25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</row>
    <row r="128" spans="2:14" x14ac:dyDescent="0.25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</row>
    <row r="129" spans="2:14" x14ac:dyDescent="0.25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</row>
    <row r="130" spans="2:14" x14ac:dyDescent="0.25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</row>
    <row r="131" spans="2:14" x14ac:dyDescent="0.25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</row>
    <row r="132" spans="2:14" x14ac:dyDescent="0.25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</row>
    <row r="133" spans="2:14" x14ac:dyDescent="0.25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</row>
    <row r="134" spans="2:14" x14ac:dyDescent="0.25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</row>
    <row r="135" spans="2:14" x14ac:dyDescent="0.25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</row>
    <row r="136" spans="2:14" x14ac:dyDescent="0.25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</row>
    <row r="137" spans="2:14" x14ac:dyDescent="0.25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</row>
    <row r="138" spans="2:14" x14ac:dyDescent="0.25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</row>
    <row r="139" spans="2:14" x14ac:dyDescent="0.25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</row>
    <row r="140" spans="2:14" x14ac:dyDescent="0.25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  <row r="141" spans="2:14" x14ac:dyDescent="0.25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2:14" x14ac:dyDescent="0.25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</row>
    <row r="143" spans="2:14" x14ac:dyDescent="0.25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</row>
    <row r="144" spans="2:14" x14ac:dyDescent="0.25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</row>
    <row r="145" spans="2:14" x14ac:dyDescent="0.25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</row>
    <row r="146" spans="2:14" x14ac:dyDescent="0.25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</row>
    <row r="147" spans="2:14" x14ac:dyDescent="0.25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</row>
    <row r="148" spans="2:14" x14ac:dyDescent="0.25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</row>
    <row r="149" spans="2:14" x14ac:dyDescent="0.25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</row>
    <row r="150" spans="2:14" x14ac:dyDescent="0.25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</row>
    <row r="151" spans="2:14" x14ac:dyDescent="0.25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</row>
    <row r="152" spans="2:14" x14ac:dyDescent="0.25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</row>
  </sheetData>
  <mergeCells count="11">
    <mergeCell ref="K41:N41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MAYORES GASTOS</vt:lpstr>
      <vt:lpstr>MENORES GASTOS</vt:lpstr>
      <vt:lpstr>MAYORES INGRESOS</vt:lpstr>
      <vt:lpstr>'MAYORES GASTOS'!Área_de_impresión</vt:lpstr>
      <vt:lpstr>'MAYORES INGRESOS'!Área_de_impresión</vt:lpstr>
      <vt:lpstr>'MENORES GASTOS'!Área_de_impresión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2018-08-27T23:17:15Z</cp:lastPrinted>
  <dcterms:created xsi:type="dcterms:W3CDTF">2018-06-04T19:42:19Z</dcterms:created>
  <dcterms:modified xsi:type="dcterms:W3CDTF">2018-08-27T23:19:24Z</dcterms:modified>
</cp:coreProperties>
</file>